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59DF07-FEF9-45D4-A238-66984CA62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ик. Пр.Ст.Ен.Розв. 1 півр 2020" sheetId="1" r:id="rId1"/>
    <sheet name="Аркуш1" sheetId="2" r:id="rId2"/>
  </sheets>
  <definedNames>
    <definedName name="_xlnm.Print_Titles" localSheetId="0">'Вик. Пр.Ст.Ен.Розв. 1 півр 2020'!$2:$2</definedName>
    <definedName name="_xlnm.Print_Area" localSheetId="0">'Вик. Пр.Ст.Ен.Розв. 1 півр 2020'!$A$1:$E$62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F56" i="1" l="1"/>
  <c r="F19" i="1" l="1"/>
  <c r="F60" i="1"/>
  <c r="D60" i="1"/>
  <c r="D56" i="1"/>
  <c r="G50" i="1" l="1"/>
  <c r="G49" i="1"/>
  <c r="F47" i="1"/>
  <c r="F61" i="1" s="1"/>
  <c r="G25" i="1"/>
  <c r="F38" i="1"/>
  <c r="F23" i="1" l="1"/>
  <c r="F26" i="1" s="1"/>
  <c r="D23" i="1"/>
  <c r="G14" i="1"/>
  <c r="G15" i="1"/>
  <c r="G16" i="1"/>
  <c r="G22" i="1"/>
  <c r="G21" i="1"/>
  <c r="F11" i="1"/>
  <c r="D11" i="1"/>
  <c r="F42" i="1" l="1"/>
  <c r="F62" i="1" s="1"/>
  <c r="G23" i="1"/>
  <c r="D47" i="1"/>
  <c r="D61" i="1" s="1"/>
  <c r="D38" i="1" l="1"/>
  <c r="D19" i="1"/>
  <c r="G19" i="1" l="1"/>
  <c r="D26" i="1"/>
  <c r="D42" i="1" s="1"/>
  <c r="G42" i="1" l="1"/>
  <c r="D62" i="1"/>
  <c r="G62" i="1" s="1"/>
  <c r="G26" i="1"/>
</calcChain>
</file>

<file path=xl/sharedStrings.xml><?xml version="1.0" encoding="utf-8"?>
<sst xmlns="http://schemas.openxmlformats.org/spreadsheetml/2006/main" count="134" uniqueCount="99">
  <si>
    <t>№ з/п</t>
  </si>
  <si>
    <t>Місце впровадження</t>
  </si>
  <si>
    <t>Джерело фінансування</t>
  </si>
  <si>
    <t>Департамент освіти та науки</t>
  </si>
  <si>
    <t>-</t>
  </si>
  <si>
    <t>Всього</t>
  </si>
  <si>
    <t>Кредитні кошти (NEFCO)</t>
  </si>
  <si>
    <t>Департамент культури</t>
  </si>
  <si>
    <t>КП «Івано-Франківськводоекотехпром»</t>
  </si>
  <si>
    <t>Власні кошти підприємства</t>
  </si>
  <si>
    <t>КП  «ЕлектроАвтоТранс»</t>
  </si>
  <si>
    <t>Капітальний ремонт системи опалення</t>
  </si>
  <si>
    <t>Інформація про виконання заходів "Програми сталого енергетичного розвитку  Івано-Франківської міської територіальної громади до 2030 року" у 2021 році</t>
  </si>
  <si>
    <t>Встановлення металопластикових вікон, дверей</t>
  </si>
  <si>
    <t>Підпечерівський КЗДО (Підпечери,Сагайдачного,2)</t>
  </si>
  <si>
    <t>Встановлення металопластикових вікон</t>
  </si>
  <si>
    <t>ВПУ сервісного обслуговування техніки (Дорошенка,28)</t>
  </si>
  <si>
    <t xml:space="preserve">Оновлення освітлення навчальних класів </t>
  </si>
  <si>
    <t>Ліцей ім.Романа Гурика (вул. Гетьмана Мазепи , 90)</t>
  </si>
  <si>
    <t>Оновлення освітлення</t>
  </si>
  <si>
    <t>Бюджет МТГ</t>
  </si>
  <si>
    <t>Драгомирчанський ліцей ( с.Дра-гомирчани, вул.Шкільна, 14)</t>
  </si>
  <si>
    <t>ДНЗ № 7  (вул. Шевченка,15)</t>
  </si>
  <si>
    <t>ДНЗ №14 (вул. М. Підгірянки, 21)</t>
  </si>
  <si>
    <t>Ліцей № 19 (вул. Г.Хоткевича,56)</t>
  </si>
  <si>
    <t>Контракт № 13/2020</t>
  </si>
  <si>
    <t>Контракт № 1-2 (ІІІ)</t>
  </si>
  <si>
    <t>Контракт № 5-1(ІІІ)</t>
  </si>
  <si>
    <t>Контракт № 7-1/2019</t>
  </si>
  <si>
    <t>Контракт № 1-1 (ІІІ)</t>
  </si>
  <si>
    <t xml:space="preserve">«Підвищення енергоефективності об’єктів бюджетної сфери міста», Капітальний ремонт із заміною вікон і дверей, утеплення фасаду: </t>
  </si>
  <si>
    <t>Вартість заходу,              (тис. грн.)</t>
  </si>
  <si>
    <t>Використано, тис. грн.</t>
  </si>
  <si>
    <t>Виконано, %</t>
  </si>
  <si>
    <t>Зміст заходу, короткий перелік виконаних робіт</t>
  </si>
  <si>
    <t>Контракт № 16/2021</t>
  </si>
  <si>
    <t>Контракт № 2-2(ІІІ)</t>
  </si>
  <si>
    <t>Реконструкція системи опалення, в т.ч. встановлення ІТП</t>
  </si>
  <si>
    <t>ДНЗ №4 "Калинова сопілка";     ДНЗ №16 "Сонечко";                  ДНЗ №18 "Зернятко";                    ДНЗ №23 "Дударик";                        ДНЗ №33 "Кристалик";                  ДНЗ №36 "Віночок";           Навчально-реабілітаційний центр</t>
  </si>
  <si>
    <t>Влаштування дистанційного диспетчерського моніторингу ІТП                                       Контракт № 60-20</t>
  </si>
  <si>
    <t>Виготовлення  проектно-кошторисної документації</t>
  </si>
  <si>
    <t>Бюджет МТГ (співфінансування)</t>
  </si>
  <si>
    <t>Всього за проєктом</t>
  </si>
  <si>
    <t>Дитяча музична школа №2, корпус 2, С. Стрільців, 17-19, м.Івано-Франківськ</t>
  </si>
  <si>
    <t>Центральна дитяча бібліотека по вул. С.Бандери, 8, м.Івано-Франківськ</t>
  </si>
  <si>
    <t xml:space="preserve">Будинок культури с. Черніїв, вул. Січових Стрільців, 9 </t>
  </si>
  <si>
    <t>Будинок культури, с.Колодіївка, вул. Чорновола, 3</t>
  </si>
  <si>
    <t>Народний дім с.Микитинці, вул. Зарічна, 75а</t>
  </si>
  <si>
    <t>Бібліотека-філія №4, вул. Коновальця, 132а, м.Івано-Фран-ківськ</t>
  </si>
  <si>
    <t>Реконструкція системи теплопостачання</t>
  </si>
  <si>
    <t>Ремонт системи опалення з заміною батарей</t>
  </si>
  <si>
    <t>ремонт даху</t>
  </si>
  <si>
    <t>Заміна дверей</t>
  </si>
  <si>
    <t>Заміна дверей та вікна</t>
  </si>
  <si>
    <t>Заміна вікон</t>
  </si>
  <si>
    <t>Ремонт системи опалення та заміна батарей</t>
  </si>
  <si>
    <t>Управління капітального будівництва                                                                                                                                                              (проект "Підвищення енергоефективності об’єктів бюджетної сфери міста Івано - Франківська")</t>
  </si>
  <si>
    <t>Зменшення непродуктивних втрат у водопровідних мережах</t>
  </si>
  <si>
    <t>Підвищення енергоефективності каналізаційних насосних станцій КП "Івано-Франківськводоекотех-пром"</t>
  </si>
  <si>
    <t>Заміна насосного обладнання – 5 насосних агрегатів</t>
  </si>
  <si>
    <t>Водопровідні насосні станції</t>
  </si>
  <si>
    <r>
      <t>Читальний зал Центральної бібліотеки, вул. П. Орлика, 5,</t>
    </r>
    <r>
      <rPr>
        <sz val="12"/>
        <color rgb="FF000000"/>
        <rFont val="Times New Roman"/>
        <family val="1"/>
        <charset val="204"/>
      </rPr>
      <t xml:space="preserve"> м. Івано-Франківськ</t>
    </r>
  </si>
  <si>
    <t>Каналізаційні насосні станції</t>
  </si>
  <si>
    <t xml:space="preserve">Водопровідні мережі </t>
  </si>
  <si>
    <t>КП «Електроавтотранс» вул.Тролейбусна,40</t>
  </si>
  <si>
    <t>Кредитні кошти ЄБРР</t>
  </si>
  <si>
    <t>Реконструкція котелень на вул. Коновальця, 132-А, вул. Матейка, 34-А, вул. Чорновола, 130 з частковим переключен-ням теплових мереж</t>
  </si>
  <si>
    <t>ДМП "Івано-Франківськтеплокомуненерго"</t>
  </si>
  <si>
    <t>Теплові мережі</t>
  </si>
  <si>
    <t>Житлові будинки</t>
  </si>
  <si>
    <t>Власні кошти</t>
  </si>
  <si>
    <t>КП "Управляюча компанія "Комфортний дім"</t>
  </si>
  <si>
    <t>Заміна вікон сходових кліток та вхідних дверей</t>
  </si>
  <si>
    <t>Реконструкція систем опалення житлових будинків</t>
  </si>
  <si>
    <t>15 будинків, які перебувають в управлінні</t>
  </si>
  <si>
    <t>2 будинки, які перебувають в управлінні</t>
  </si>
  <si>
    <t>Статутні кош-ти підприєм-ства, кошти співвласників будинків</t>
  </si>
  <si>
    <t>Управління капітального будівництва</t>
  </si>
  <si>
    <t>Закупівля та встановлення енергоощадних ламп (20 шт.)</t>
  </si>
  <si>
    <t>Приміщення управління капітального будівництва</t>
  </si>
  <si>
    <t>Всього у бюджетних закладах</t>
  </si>
  <si>
    <t>Ремонт даху, утеплення виробничого корпусу (3 113,6 м2), заміна в’їзних  відкатних воріт</t>
  </si>
  <si>
    <t>Заміна 5 трансформаторних зварювальних агрегатів на електронні зварювальні агрегати</t>
  </si>
  <si>
    <t>Разом у бюджетних закладах та на об"єктах комунальних підприємств</t>
  </si>
  <si>
    <t>Котельні на вул. Коновальця, 132-А, вул. Матейка, 34-А, вул. Чорно-вола, 130</t>
  </si>
  <si>
    <t>Реконструкція теплових мереж в м. Івано-Франківську</t>
  </si>
  <si>
    <t>Влаштування вузлів комерційного обліку теплової енергії в житло-вому фонді м. Івано-Франківська</t>
  </si>
  <si>
    <t>ДНЗ №6 "Колобок"</t>
  </si>
  <si>
    <t xml:space="preserve">Ліцей ім. В’ячеслава Чорновола </t>
  </si>
  <si>
    <t>ДНЗ № 28 "Квітка Карпат"</t>
  </si>
  <si>
    <t>ДНЗ № 30 "Ластівка"</t>
  </si>
  <si>
    <t>ДЗН № 19 "Троянда"</t>
  </si>
  <si>
    <t xml:space="preserve">Ліцей №17 </t>
  </si>
  <si>
    <t>Природничо-математичний ліцей, ліцей № 12</t>
  </si>
  <si>
    <t>Дитяча музична школа №2, корпус 1, С. Стрільців, 88а, м. Івано-Франківськ</t>
  </si>
  <si>
    <t>ДЗН № 10 "Катруся", 19 "Троянда", 28 "Квітка Карпат", Дитяча музична школа №2, ДНЗ №6 "Колобок", ліцеї №9, 26, 16, 2, 23, 28, 15, 18, 21, 24, 11, 5, Ліцей ім. Миколи Сабата, Природничо-математичний ліцей, Муніципаль-ний Центр дозвілля</t>
  </si>
  <si>
    <t>Народний дім "Княгинин", вул. Галицька, 40, м.Івано-Франківськ</t>
  </si>
  <si>
    <t xml:space="preserve">Тисменичанська дитяча музична школа, с.Тисменичани Грушевського, 54 </t>
  </si>
  <si>
    <t>Всього на об'єктах комунальних підприємств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</si>
</sst>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Sylfae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 wrapText="1" indent="1"/>
    </xf>
    <xf numFmtId="2" fontId="2" fillId="0" borderId="2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 inden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 inden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right" vertical="center" wrapText="1" indent="1"/>
    </xf>
    <xf numFmtId="2" fontId="5" fillId="0" borderId="2" xfId="0" applyNumberFormat="1" applyFont="1" applyBorder="1" applyAlignment="1">
      <alignment horizontal="right" vertical="center" wrapText="1" indent="1"/>
    </xf>
    <xf numFmtId="2" fontId="4" fillId="0" borderId="2" xfId="0" applyNumberFormat="1" applyFont="1" applyBorder="1" applyAlignment="1">
      <alignment horizontal="right" vertical="center" wrapText="1" indent="1"/>
    </xf>
    <xf numFmtId="2" fontId="3" fillId="0" borderId="2" xfId="0" applyNumberFormat="1" applyFont="1" applyBorder="1" applyAlignment="1">
      <alignment horizontal="right" vertical="center" wrapText="1" indent="1"/>
    </xf>
    <xf numFmtId="2" fontId="2" fillId="0" borderId="2" xfId="0" applyNumberFormat="1" applyFont="1" applyFill="1" applyBorder="1" applyAlignment="1">
      <alignment horizontal="right" vertical="center" wrapText="1" indent="2"/>
    </xf>
    <xf numFmtId="2" fontId="1" fillId="0" borderId="2" xfId="0" applyNumberFormat="1" applyFont="1" applyFill="1" applyBorder="1" applyAlignment="1">
      <alignment horizontal="right" vertical="center" wrapText="1" indent="2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1" fillId="0" borderId="2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A7" zoomScaleNormal="100" zoomScaleSheetLayoutView="100" workbookViewId="0">
      <selection activeCell="D64" sqref="D64"/>
    </sheetView>
  </sheetViews>
  <sheetFormatPr defaultRowHeight="76.5" customHeight="1" x14ac:dyDescent="0.2"/>
  <cols>
    <col min="1" max="1" width="6.28515625" style="17" customWidth="1"/>
    <col min="2" max="2" width="34.7109375" style="1" customWidth="1"/>
    <col min="3" max="3" width="34.85546875" style="1" customWidth="1"/>
    <col min="4" max="5" width="15.5703125" style="1" customWidth="1"/>
    <col min="6" max="6" width="12.42578125" style="1" customWidth="1"/>
    <col min="7" max="7" width="16.7109375" style="1" customWidth="1"/>
    <col min="8" max="8" width="12.7109375" style="1" customWidth="1"/>
    <col min="9" max="9" width="14.28515625" style="1" customWidth="1"/>
    <col min="10" max="16384" width="9.140625" style="1"/>
  </cols>
  <sheetData>
    <row r="1" spans="1:8" ht="31.5" customHeight="1" x14ac:dyDescent="0.2">
      <c r="A1" s="63" t="s">
        <v>12</v>
      </c>
      <c r="B1" s="63"/>
      <c r="C1" s="63"/>
      <c r="D1" s="63"/>
      <c r="E1" s="63"/>
      <c r="F1" s="63"/>
      <c r="G1" s="63"/>
    </row>
    <row r="2" spans="1:8" ht="46.5" customHeight="1" x14ac:dyDescent="0.2">
      <c r="A2" s="19" t="s">
        <v>0</v>
      </c>
      <c r="B2" s="19" t="s">
        <v>34</v>
      </c>
      <c r="C2" s="19" t="s">
        <v>1</v>
      </c>
      <c r="D2" s="20" t="s">
        <v>31</v>
      </c>
      <c r="E2" s="20" t="s">
        <v>2</v>
      </c>
      <c r="F2" s="20" t="s">
        <v>32</v>
      </c>
      <c r="G2" s="20" t="s">
        <v>33</v>
      </c>
    </row>
    <row r="3" spans="1:8" ht="18" customHeight="1" x14ac:dyDescent="0.2">
      <c r="A3" s="67" t="s">
        <v>3</v>
      </c>
      <c r="B3" s="68"/>
      <c r="C3" s="68"/>
      <c r="D3" s="68"/>
      <c r="E3" s="68"/>
      <c r="F3" s="68"/>
      <c r="G3" s="69"/>
    </row>
    <row r="4" spans="1:8" ht="32.25" customHeight="1" x14ac:dyDescent="0.2">
      <c r="A4" s="4">
        <v>1</v>
      </c>
      <c r="B4" s="3" t="s">
        <v>13</v>
      </c>
      <c r="C4" s="9" t="s">
        <v>14</v>
      </c>
      <c r="D4" s="48">
        <v>242.4</v>
      </c>
      <c r="E4" s="18" t="s">
        <v>20</v>
      </c>
      <c r="F4" s="23">
        <v>242.4</v>
      </c>
      <c r="G4" s="42">
        <v>100</v>
      </c>
      <c r="H4" s="5"/>
    </row>
    <row r="5" spans="1:8" ht="33.75" customHeight="1" x14ac:dyDescent="0.2">
      <c r="A5" s="4">
        <v>2</v>
      </c>
      <c r="B5" s="3" t="s">
        <v>15</v>
      </c>
      <c r="C5" s="9" t="s">
        <v>16</v>
      </c>
      <c r="D5" s="48">
        <v>99.7</v>
      </c>
      <c r="E5" s="18" t="s">
        <v>20</v>
      </c>
      <c r="F5" s="23">
        <v>99.7</v>
      </c>
      <c r="G5" s="42">
        <v>100</v>
      </c>
    </row>
    <row r="6" spans="1:8" ht="19.5" customHeight="1" x14ac:dyDescent="0.2">
      <c r="A6" s="4">
        <v>3</v>
      </c>
      <c r="B6" s="66" t="s">
        <v>11</v>
      </c>
      <c r="C6" s="9" t="s">
        <v>24</v>
      </c>
      <c r="D6" s="48">
        <v>58.77</v>
      </c>
      <c r="E6" s="18" t="s">
        <v>20</v>
      </c>
      <c r="F6" s="23">
        <v>58.77</v>
      </c>
      <c r="G6" s="42">
        <v>100</v>
      </c>
    </row>
    <row r="7" spans="1:8" ht="21" customHeight="1" x14ac:dyDescent="0.2">
      <c r="A7" s="4">
        <v>4</v>
      </c>
      <c r="B7" s="66"/>
      <c r="C7" s="9" t="s">
        <v>22</v>
      </c>
      <c r="D7" s="48">
        <v>96.18</v>
      </c>
      <c r="E7" s="18" t="s">
        <v>20</v>
      </c>
      <c r="F7" s="23">
        <v>96.18</v>
      </c>
      <c r="G7" s="42">
        <v>100</v>
      </c>
    </row>
    <row r="8" spans="1:8" ht="21" customHeight="1" x14ac:dyDescent="0.2">
      <c r="A8" s="4">
        <v>5</v>
      </c>
      <c r="B8" s="66"/>
      <c r="C8" s="9" t="s">
        <v>23</v>
      </c>
      <c r="D8" s="48">
        <v>30.38</v>
      </c>
      <c r="E8" s="18" t="s">
        <v>20</v>
      </c>
      <c r="F8" s="23">
        <v>30.38</v>
      </c>
      <c r="G8" s="42">
        <v>100</v>
      </c>
    </row>
    <row r="9" spans="1:8" ht="35.25" customHeight="1" x14ac:dyDescent="0.2">
      <c r="A9" s="4">
        <v>6</v>
      </c>
      <c r="B9" s="3" t="s">
        <v>17</v>
      </c>
      <c r="C9" s="9" t="s">
        <v>18</v>
      </c>
      <c r="D9" s="48">
        <v>72.224999999999994</v>
      </c>
      <c r="E9" s="18" t="s">
        <v>20</v>
      </c>
      <c r="F9" s="23">
        <v>72.224999999999994</v>
      </c>
      <c r="G9" s="42">
        <v>100</v>
      </c>
      <c r="H9" s="5"/>
    </row>
    <row r="10" spans="1:8" ht="30" customHeight="1" x14ac:dyDescent="0.2">
      <c r="A10" s="4">
        <v>7</v>
      </c>
      <c r="B10" s="3" t="s">
        <v>19</v>
      </c>
      <c r="C10" s="9" t="s">
        <v>21</v>
      </c>
      <c r="D10" s="48">
        <v>99.75</v>
      </c>
      <c r="E10" s="18" t="s">
        <v>20</v>
      </c>
      <c r="F10" s="23">
        <v>99.75</v>
      </c>
      <c r="G10" s="42">
        <v>100</v>
      </c>
      <c r="H10" s="5"/>
    </row>
    <row r="11" spans="1:8" ht="19.5" customHeight="1" x14ac:dyDescent="0.2">
      <c r="A11" s="19"/>
      <c r="B11" s="6" t="s">
        <v>5</v>
      </c>
      <c r="C11" s="4"/>
      <c r="D11" s="49">
        <f>SUM(D4:D10)</f>
        <v>699.40500000000009</v>
      </c>
      <c r="E11" s="18"/>
      <c r="F11" s="27">
        <f>SUM(F4:F10)</f>
        <v>699.40500000000009</v>
      </c>
      <c r="G11" s="43">
        <v>100</v>
      </c>
    </row>
    <row r="12" spans="1:8" ht="30.75" customHeight="1" x14ac:dyDescent="0.2">
      <c r="A12" s="67" t="s">
        <v>56</v>
      </c>
      <c r="B12" s="68"/>
      <c r="C12" s="68"/>
      <c r="D12" s="68"/>
      <c r="E12" s="68"/>
      <c r="F12" s="68"/>
      <c r="G12" s="69"/>
    </row>
    <row r="13" spans="1:8" ht="65.25" customHeight="1" x14ac:dyDescent="0.2">
      <c r="A13" s="19"/>
      <c r="B13" s="3" t="s">
        <v>30</v>
      </c>
      <c r="C13" s="19"/>
      <c r="D13" s="19"/>
      <c r="E13" s="19"/>
      <c r="F13" s="23"/>
      <c r="G13" s="8"/>
    </row>
    <row r="14" spans="1:8" ht="18.75" customHeight="1" x14ac:dyDescent="0.25">
      <c r="A14" s="4">
        <v>8</v>
      </c>
      <c r="B14" s="8" t="s">
        <v>29</v>
      </c>
      <c r="C14" s="61" t="s">
        <v>87</v>
      </c>
      <c r="D14" s="23">
        <v>8997.11</v>
      </c>
      <c r="E14" s="70" t="s">
        <v>6</v>
      </c>
      <c r="F14" s="23">
        <v>7222.25</v>
      </c>
      <c r="G14" s="28">
        <f t="shared" ref="G14:G16" si="0">F14/D14*100</f>
        <v>80.272998774050777</v>
      </c>
    </row>
    <row r="15" spans="1:8" ht="16.5" customHeight="1" x14ac:dyDescent="0.25">
      <c r="A15" s="4">
        <v>9</v>
      </c>
      <c r="B15" s="8" t="s">
        <v>26</v>
      </c>
      <c r="C15" s="61" t="s">
        <v>88</v>
      </c>
      <c r="D15" s="23">
        <v>6622.18</v>
      </c>
      <c r="E15" s="70"/>
      <c r="F15" s="23">
        <v>4812.25</v>
      </c>
      <c r="G15" s="28">
        <f t="shared" si="0"/>
        <v>72.668668021708854</v>
      </c>
    </row>
    <row r="16" spans="1:8" ht="18.75" customHeight="1" x14ac:dyDescent="0.2">
      <c r="A16" s="10">
        <v>10</v>
      </c>
      <c r="B16" s="8" t="s">
        <v>27</v>
      </c>
      <c r="C16" s="24" t="s">
        <v>89</v>
      </c>
      <c r="D16" s="28">
        <v>20446.5</v>
      </c>
      <c r="E16" s="70"/>
      <c r="F16" s="23">
        <v>2623.89</v>
      </c>
      <c r="G16" s="28">
        <f t="shared" si="0"/>
        <v>12.832954295356172</v>
      </c>
    </row>
    <row r="17" spans="1:13" ht="15.75" customHeight="1" x14ac:dyDescent="0.2">
      <c r="A17" s="4">
        <v>11</v>
      </c>
      <c r="B17" s="8" t="s">
        <v>28</v>
      </c>
      <c r="C17" s="25" t="s">
        <v>90</v>
      </c>
      <c r="D17" s="28">
        <v>236.3</v>
      </c>
      <c r="E17" s="70"/>
      <c r="F17" s="23">
        <v>236.32</v>
      </c>
      <c r="G17" s="28">
        <v>100</v>
      </c>
    </row>
    <row r="18" spans="1:13" ht="17.25" customHeight="1" x14ac:dyDescent="0.25">
      <c r="A18" s="4">
        <v>12</v>
      </c>
      <c r="B18" s="8" t="s">
        <v>25</v>
      </c>
      <c r="C18" s="26" t="s">
        <v>91</v>
      </c>
      <c r="D18" s="28">
        <v>9550</v>
      </c>
      <c r="E18" s="70"/>
      <c r="F18" s="23">
        <v>9542.11</v>
      </c>
      <c r="G18" s="28">
        <v>100</v>
      </c>
    </row>
    <row r="19" spans="1:13" ht="15.75" customHeight="1" x14ac:dyDescent="0.2">
      <c r="A19" s="10"/>
      <c r="B19" s="11" t="s">
        <v>5</v>
      </c>
      <c r="C19" s="10"/>
      <c r="D19" s="27">
        <f>SUM(D14:D18)</f>
        <v>45852.090000000004</v>
      </c>
      <c r="E19" s="7"/>
      <c r="F19" s="27">
        <f>SUM(F14:F18)</f>
        <v>24436.82</v>
      </c>
      <c r="G19" s="30">
        <f>F19/D19*100</f>
        <v>53.294887975662611</v>
      </c>
    </row>
    <row r="20" spans="1:13" ht="30.75" customHeight="1" x14ac:dyDescent="0.2">
      <c r="A20" s="4"/>
      <c r="B20" s="22" t="s">
        <v>37</v>
      </c>
      <c r="C20" s="29"/>
      <c r="D20" s="31"/>
      <c r="E20" s="31"/>
      <c r="F20" s="32"/>
      <c r="G20" s="31"/>
    </row>
    <row r="21" spans="1:13" ht="48.75" customHeight="1" x14ac:dyDescent="0.2">
      <c r="A21" s="4">
        <v>9</v>
      </c>
      <c r="B21" s="3" t="s">
        <v>35</v>
      </c>
      <c r="C21" s="8" t="s">
        <v>92</v>
      </c>
      <c r="D21" s="28">
        <v>4486.66</v>
      </c>
      <c r="E21" s="4" t="s">
        <v>6</v>
      </c>
      <c r="F21" s="23">
        <v>3902.53</v>
      </c>
      <c r="G21" s="28">
        <f>F21/D21*100</f>
        <v>86.980738455777811</v>
      </c>
    </row>
    <row r="22" spans="1:13" s="12" customFormat="1" ht="48" customHeight="1" x14ac:dyDescent="0.2">
      <c r="A22" s="10">
        <v>10</v>
      </c>
      <c r="B22" s="3" t="s">
        <v>36</v>
      </c>
      <c r="C22" s="8" t="s">
        <v>93</v>
      </c>
      <c r="D22" s="28">
        <v>4549.3599999999997</v>
      </c>
      <c r="E22" s="4" t="s">
        <v>6</v>
      </c>
      <c r="F22" s="23">
        <v>783.82</v>
      </c>
      <c r="G22" s="28">
        <f>F22/D22*100</f>
        <v>17.229236639879016</v>
      </c>
      <c r="I22" s="1"/>
      <c r="J22" s="1"/>
      <c r="K22" s="1"/>
      <c r="L22" s="1"/>
      <c r="M22" s="1"/>
    </row>
    <row r="23" spans="1:13" ht="18" customHeight="1" x14ac:dyDescent="0.2">
      <c r="A23" s="4"/>
      <c r="B23" s="33" t="s">
        <v>5</v>
      </c>
      <c r="C23" s="34"/>
      <c r="D23" s="30">
        <f>SUM(D21:D22)</f>
        <v>9036.02</v>
      </c>
      <c r="E23" s="21"/>
      <c r="F23" s="35">
        <f>SUM(F21:F22)</f>
        <v>4686.3500000000004</v>
      </c>
      <c r="G23" s="38">
        <f>F23/D23*100</f>
        <v>51.862988351066065</v>
      </c>
    </row>
    <row r="24" spans="1:13" ht="111.75" customHeight="1" x14ac:dyDescent="0.2">
      <c r="A24" s="4"/>
      <c r="B24" s="37" t="s">
        <v>39</v>
      </c>
      <c r="C24" s="36" t="s">
        <v>38</v>
      </c>
      <c r="D24" s="30">
        <v>140</v>
      </c>
      <c r="E24" s="4" t="s">
        <v>6</v>
      </c>
      <c r="F24" s="35">
        <v>138.05000000000001</v>
      </c>
      <c r="G24" s="38">
        <v>100</v>
      </c>
    </row>
    <row r="25" spans="1:13" ht="130.5" customHeight="1" x14ac:dyDescent="0.2">
      <c r="A25" s="4"/>
      <c r="B25" s="37" t="s">
        <v>40</v>
      </c>
      <c r="C25" s="36" t="s">
        <v>95</v>
      </c>
      <c r="D25" s="30">
        <v>2150</v>
      </c>
      <c r="E25" s="34" t="s">
        <v>41</v>
      </c>
      <c r="F25" s="30">
        <v>2131.7800000000002</v>
      </c>
      <c r="G25" s="38">
        <f>F25/D25*100</f>
        <v>99.152558139534904</v>
      </c>
    </row>
    <row r="26" spans="1:13" ht="18" customHeight="1" x14ac:dyDescent="0.2">
      <c r="A26" s="4"/>
      <c r="B26" s="33" t="s">
        <v>42</v>
      </c>
      <c r="C26" s="34"/>
      <c r="D26" s="30">
        <f>SUM(D19,D23,D24,D25)</f>
        <v>57178.11</v>
      </c>
      <c r="E26" s="21"/>
      <c r="F26" s="30">
        <f>SUM(F19,F23,F24,F25)</f>
        <v>31392.999999999996</v>
      </c>
      <c r="G26" s="38">
        <f>F26/D26*100</f>
        <v>54.903878424802777</v>
      </c>
    </row>
    <row r="27" spans="1:13" ht="18" customHeight="1" x14ac:dyDescent="0.2">
      <c r="A27" s="71" t="s">
        <v>7</v>
      </c>
      <c r="B27" s="72"/>
      <c r="C27" s="72"/>
      <c r="D27" s="72"/>
      <c r="E27" s="72"/>
      <c r="F27" s="72"/>
      <c r="G27" s="73"/>
    </row>
    <row r="28" spans="1:13" ht="48" customHeight="1" x14ac:dyDescent="0.2">
      <c r="A28" s="13">
        <v>14</v>
      </c>
      <c r="B28" s="66" t="s">
        <v>49</v>
      </c>
      <c r="C28" s="14" t="s">
        <v>94</v>
      </c>
      <c r="D28" s="28">
        <v>3.24</v>
      </c>
      <c r="E28" s="47" t="s">
        <v>20</v>
      </c>
      <c r="F28" s="28">
        <v>3.24</v>
      </c>
      <c r="G28" s="28">
        <v>100</v>
      </c>
      <c r="H28" s="5"/>
    </row>
    <row r="29" spans="1:13" ht="48" customHeight="1" x14ac:dyDescent="0.2">
      <c r="A29" s="13">
        <v>15</v>
      </c>
      <c r="B29" s="66"/>
      <c r="C29" s="14" t="s">
        <v>43</v>
      </c>
      <c r="D29" s="28">
        <v>22.548999999999999</v>
      </c>
      <c r="E29" s="47" t="s">
        <v>20</v>
      </c>
      <c r="F29" s="28">
        <v>22.548999999999999</v>
      </c>
      <c r="G29" s="28">
        <v>100</v>
      </c>
    </row>
    <row r="30" spans="1:13" ht="48" customHeight="1" x14ac:dyDescent="0.2">
      <c r="A30" s="13">
        <v>16</v>
      </c>
      <c r="B30" s="14" t="s">
        <v>50</v>
      </c>
      <c r="C30" s="14" t="s">
        <v>44</v>
      </c>
      <c r="D30" s="28">
        <v>240</v>
      </c>
      <c r="E30" s="47" t="s">
        <v>20</v>
      </c>
      <c r="F30" s="28">
        <v>240</v>
      </c>
      <c r="G30" s="28">
        <v>100</v>
      </c>
    </row>
    <row r="31" spans="1:13" ht="36" customHeight="1" x14ac:dyDescent="0.2">
      <c r="A31" s="13">
        <v>17</v>
      </c>
      <c r="B31" s="52" t="s">
        <v>51</v>
      </c>
      <c r="C31" s="14" t="s">
        <v>96</v>
      </c>
      <c r="D31" s="39">
        <v>41</v>
      </c>
      <c r="E31" s="47" t="s">
        <v>20</v>
      </c>
      <c r="F31" s="28">
        <v>41</v>
      </c>
      <c r="G31" s="28">
        <v>100</v>
      </c>
    </row>
    <row r="32" spans="1:13" ht="36.75" customHeight="1" x14ac:dyDescent="0.2">
      <c r="A32" s="15">
        <v>18</v>
      </c>
      <c r="B32" s="52" t="s">
        <v>52</v>
      </c>
      <c r="C32" s="14" t="s">
        <v>45</v>
      </c>
      <c r="D32" s="39">
        <v>49.9</v>
      </c>
      <c r="E32" s="47" t="s">
        <v>20</v>
      </c>
      <c r="F32" s="28">
        <v>49.9</v>
      </c>
      <c r="G32" s="28">
        <v>100</v>
      </c>
    </row>
    <row r="33" spans="1:14" ht="30.75" customHeight="1" x14ac:dyDescent="0.2">
      <c r="A33" s="15">
        <v>19</v>
      </c>
      <c r="B33" s="14" t="s">
        <v>53</v>
      </c>
      <c r="C33" s="14" t="s">
        <v>46</v>
      </c>
      <c r="D33" s="39">
        <v>28</v>
      </c>
      <c r="E33" s="47" t="s">
        <v>20</v>
      </c>
      <c r="F33" s="28">
        <v>28</v>
      </c>
      <c r="G33" s="28">
        <v>100</v>
      </c>
      <c r="H33" s="5"/>
    </row>
    <row r="34" spans="1:14" ht="32.25" customHeight="1" x14ac:dyDescent="0.2">
      <c r="A34" s="15">
        <v>20</v>
      </c>
      <c r="B34" s="14" t="s">
        <v>53</v>
      </c>
      <c r="C34" s="14" t="s">
        <v>47</v>
      </c>
      <c r="D34" s="40">
        <v>10</v>
      </c>
      <c r="E34" s="47" t="s">
        <v>20</v>
      </c>
      <c r="F34" s="28">
        <v>10</v>
      </c>
      <c r="G34" s="28">
        <v>100</v>
      </c>
    </row>
    <row r="35" spans="1:14" ht="50.25" customHeight="1" x14ac:dyDescent="0.2">
      <c r="A35" s="15"/>
      <c r="B35" s="52" t="s">
        <v>54</v>
      </c>
      <c r="C35" s="14" t="s">
        <v>97</v>
      </c>
      <c r="D35" s="40">
        <v>15</v>
      </c>
      <c r="E35" s="47" t="s">
        <v>20</v>
      </c>
      <c r="F35" s="28">
        <v>15</v>
      </c>
      <c r="G35" s="28">
        <v>100</v>
      </c>
    </row>
    <row r="36" spans="1:14" ht="49.5" customHeight="1" x14ac:dyDescent="0.2">
      <c r="A36" s="15"/>
      <c r="B36" s="14" t="s">
        <v>55</v>
      </c>
      <c r="C36" s="14" t="s">
        <v>48</v>
      </c>
      <c r="D36" s="40">
        <v>45.25</v>
      </c>
      <c r="E36" s="47" t="s">
        <v>20</v>
      </c>
      <c r="F36" s="28">
        <v>45.25</v>
      </c>
      <c r="G36" s="28">
        <v>100</v>
      </c>
    </row>
    <row r="37" spans="1:14" ht="50.25" customHeight="1" x14ac:dyDescent="0.2">
      <c r="A37" s="15">
        <v>21</v>
      </c>
      <c r="B37" s="14" t="s">
        <v>55</v>
      </c>
      <c r="C37" s="44" t="s">
        <v>61</v>
      </c>
      <c r="D37" s="40">
        <v>49.4</v>
      </c>
      <c r="E37" s="47" t="s">
        <v>20</v>
      </c>
      <c r="F37" s="28">
        <v>49.4</v>
      </c>
      <c r="G37" s="28">
        <v>100</v>
      </c>
      <c r="N37" s="1">
        <v>58382.853999999999</v>
      </c>
    </row>
    <row r="38" spans="1:14" ht="16.5" customHeight="1" x14ac:dyDescent="0.2">
      <c r="A38" s="15"/>
      <c r="B38" s="16" t="s">
        <v>5</v>
      </c>
      <c r="C38" s="13"/>
      <c r="D38" s="41">
        <f>SUM(D28:D37)</f>
        <v>504.33899999999994</v>
      </c>
      <c r="E38" s="13"/>
      <c r="F38" s="30">
        <f>SUM(F28:F37)</f>
        <v>504.33899999999994</v>
      </c>
      <c r="G38" s="30">
        <v>100</v>
      </c>
    </row>
    <row r="39" spans="1:14" ht="21.75" customHeight="1" x14ac:dyDescent="0.2">
      <c r="A39" s="65" t="s">
        <v>77</v>
      </c>
      <c r="B39" s="65"/>
      <c r="C39" s="65"/>
      <c r="D39" s="65"/>
      <c r="E39" s="65"/>
      <c r="F39" s="65"/>
      <c r="G39" s="65"/>
    </row>
    <row r="40" spans="1:14" ht="33.75" customHeight="1" x14ac:dyDescent="0.2">
      <c r="A40" s="15"/>
      <c r="B40" s="53" t="s">
        <v>78</v>
      </c>
      <c r="C40" s="54" t="s">
        <v>79</v>
      </c>
      <c r="D40" s="40">
        <v>1</v>
      </c>
      <c r="E40" s="47" t="s">
        <v>70</v>
      </c>
      <c r="F40" s="28">
        <v>1</v>
      </c>
      <c r="G40" s="28">
        <v>100</v>
      </c>
    </row>
    <row r="41" spans="1:14" ht="19.5" customHeight="1" x14ac:dyDescent="0.2">
      <c r="A41" s="15"/>
      <c r="B41" s="55" t="s">
        <v>5</v>
      </c>
      <c r="C41" s="54"/>
      <c r="D41" s="41">
        <v>1</v>
      </c>
      <c r="E41" s="45"/>
      <c r="F41" s="30">
        <v>1</v>
      </c>
      <c r="G41" s="30">
        <v>100</v>
      </c>
    </row>
    <row r="42" spans="1:14" ht="20.25" customHeight="1" x14ac:dyDescent="0.2">
      <c r="A42" s="13"/>
      <c r="B42" s="55" t="s">
        <v>80</v>
      </c>
      <c r="C42" s="8"/>
      <c r="D42" s="41">
        <f>SUM(D11,D26,D38,D41)</f>
        <v>58382.853999999999</v>
      </c>
      <c r="E42" s="41"/>
      <c r="F42" s="41">
        <f>SUM(F11,F26,F38,F41)</f>
        <v>32597.743999999995</v>
      </c>
      <c r="G42" s="30">
        <f>F42/D42*100</f>
        <v>55.834447558867197</v>
      </c>
    </row>
    <row r="43" spans="1:14" ht="22.5" customHeight="1" x14ac:dyDescent="0.2">
      <c r="A43" s="62" t="s">
        <v>8</v>
      </c>
      <c r="B43" s="62"/>
      <c r="C43" s="62"/>
      <c r="D43" s="62"/>
      <c r="E43" s="62"/>
      <c r="F43" s="62"/>
      <c r="G43" s="62"/>
    </row>
    <row r="44" spans="1:14" ht="33.75" customHeight="1" x14ac:dyDescent="0.2">
      <c r="A44" s="4">
        <v>22</v>
      </c>
      <c r="B44" s="14" t="s">
        <v>59</v>
      </c>
      <c r="C44" s="14" t="s">
        <v>60</v>
      </c>
      <c r="D44" s="40">
        <v>145.9</v>
      </c>
      <c r="E44" s="13" t="s">
        <v>9</v>
      </c>
      <c r="F44" s="40">
        <v>145.9</v>
      </c>
      <c r="G44" s="28">
        <v>100</v>
      </c>
    </row>
    <row r="45" spans="1:14" ht="60" customHeight="1" x14ac:dyDescent="0.2">
      <c r="A45" s="4">
        <v>23</v>
      </c>
      <c r="B45" s="14" t="s">
        <v>58</v>
      </c>
      <c r="C45" s="8" t="s">
        <v>62</v>
      </c>
      <c r="D45" s="40">
        <v>538.37</v>
      </c>
      <c r="E45" s="13" t="s">
        <v>9</v>
      </c>
      <c r="F45" s="40">
        <v>538.37</v>
      </c>
      <c r="G45" s="28">
        <v>100</v>
      </c>
    </row>
    <row r="46" spans="1:14" ht="32.25" customHeight="1" x14ac:dyDescent="0.2">
      <c r="A46" s="4"/>
      <c r="B46" s="14" t="s">
        <v>57</v>
      </c>
      <c r="C46" s="8" t="s">
        <v>63</v>
      </c>
      <c r="D46" s="40">
        <v>3637.6</v>
      </c>
      <c r="E46" s="13" t="s">
        <v>9</v>
      </c>
      <c r="F46" s="40">
        <v>3637.6</v>
      </c>
      <c r="G46" s="28">
        <v>100</v>
      </c>
    </row>
    <row r="47" spans="1:14" ht="20.25" customHeight="1" x14ac:dyDescent="0.2">
      <c r="A47" s="4"/>
      <c r="B47" s="16" t="s">
        <v>5</v>
      </c>
      <c r="C47" s="13"/>
      <c r="D47" s="41">
        <f>SUM(D44:D46)</f>
        <v>4321.87</v>
      </c>
      <c r="E47" s="13"/>
      <c r="F47" s="30">
        <f>SUM(F44:F46)</f>
        <v>4321.87</v>
      </c>
      <c r="G47" s="30">
        <v>100</v>
      </c>
    </row>
    <row r="48" spans="1:14" ht="18.75" customHeight="1" x14ac:dyDescent="0.2">
      <c r="A48" s="62" t="s">
        <v>10</v>
      </c>
      <c r="B48" s="62"/>
      <c r="C48" s="62"/>
      <c r="D48" s="62"/>
      <c r="E48" s="62"/>
      <c r="F48" s="62"/>
      <c r="G48" s="62"/>
    </row>
    <row r="49" spans="1:7" ht="50.25" customHeight="1" x14ac:dyDescent="0.2">
      <c r="A49" s="4">
        <v>24</v>
      </c>
      <c r="B49" s="56" t="s">
        <v>81</v>
      </c>
      <c r="C49" s="74" t="s">
        <v>64</v>
      </c>
      <c r="D49" s="40">
        <v>35000</v>
      </c>
      <c r="E49" s="64" t="s">
        <v>65</v>
      </c>
      <c r="F49" s="40">
        <v>35000</v>
      </c>
      <c r="G49" s="28">
        <f>D49/F49*100</f>
        <v>100</v>
      </c>
    </row>
    <row r="50" spans="1:7" ht="49.5" customHeight="1" x14ac:dyDescent="0.2">
      <c r="A50" s="4"/>
      <c r="B50" s="56" t="s">
        <v>82</v>
      </c>
      <c r="C50" s="74"/>
      <c r="D50" s="40">
        <v>50</v>
      </c>
      <c r="E50" s="64"/>
      <c r="F50" s="40">
        <v>50</v>
      </c>
      <c r="G50" s="28">
        <f>D50/F50*100</f>
        <v>100</v>
      </c>
    </row>
    <row r="51" spans="1:7" ht="22.5" customHeight="1" x14ac:dyDescent="0.2">
      <c r="A51" s="4"/>
      <c r="B51" s="50" t="s">
        <v>5</v>
      </c>
      <c r="C51" s="51" t="s">
        <v>4</v>
      </c>
      <c r="D51" s="41">
        <v>35050</v>
      </c>
      <c r="E51" s="46" t="s">
        <v>4</v>
      </c>
      <c r="F51" s="41">
        <v>35050</v>
      </c>
      <c r="G51" s="30">
        <f>D51/F51*100</f>
        <v>100</v>
      </c>
    </row>
    <row r="52" spans="1:7" ht="18.75" customHeight="1" x14ac:dyDescent="0.2">
      <c r="A52" s="62" t="s">
        <v>67</v>
      </c>
      <c r="B52" s="62"/>
      <c r="C52" s="62"/>
      <c r="D52" s="62"/>
      <c r="E52" s="62"/>
      <c r="F52" s="62"/>
      <c r="G52" s="62"/>
    </row>
    <row r="53" spans="1:7" ht="48" customHeight="1" x14ac:dyDescent="0.2">
      <c r="A53" s="4"/>
      <c r="B53" s="57" t="s">
        <v>66</v>
      </c>
      <c r="C53" s="57" t="s">
        <v>84</v>
      </c>
      <c r="D53" s="40">
        <v>50000</v>
      </c>
      <c r="E53" s="57" t="s">
        <v>70</v>
      </c>
      <c r="F53" s="40">
        <v>50000</v>
      </c>
      <c r="G53" s="28">
        <v>100</v>
      </c>
    </row>
    <row r="54" spans="1:7" ht="33" customHeight="1" x14ac:dyDescent="0.2">
      <c r="A54" s="4"/>
      <c r="B54" s="57" t="s">
        <v>85</v>
      </c>
      <c r="C54" s="58" t="s">
        <v>68</v>
      </c>
      <c r="D54" s="40">
        <v>20000</v>
      </c>
      <c r="E54" s="57" t="s">
        <v>70</v>
      </c>
      <c r="F54" s="40">
        <v>20000</v>
      </c>
      <c r="G54" s="28">
        <v>100</v>
      </c>
    </row>
    <row r="55" spans="1:7" ht="46.5" customHeight="1" x14ac:dyDescent="0.25">
      <c r="A55" s="19"/>
      <c r="B55" s="59" t="s">
        <v>86</v>
      </c>
      <c r="C55" s="60" t="s">
        <v>69</v>
      </c>
      <c r="D55" s="40">
        <v>4000</v>
      </c>
      <c r="E55" s="57" t="s">
        <v>70</v>
      </c>
      <c r="F55" s="40">
        <v>4000</v>
      </c>
      <c r="G55" s="28">
        <v>100</v>
      </c>
    </row>
    <row r="56" spans="1:7" ht="21" customHeight="1" x14ac:dyDescent="0.2">
      <c r="A56" s="4"/>
      <c r="B56" s="16" t="s">
        <v>5</v>
      </c>
      <c r="C56" s="46"/>
      <c r="D56" s="41">
        <f>SUM(D53:D55)</f>
        <v>74000</v>
      </c>
      <c r="E56" s="46"/>
      <c r="F56" s="30">
        <f>SUM(F53:F55)</f>
        <v>74000</v>
      </c>
      <c r="G56" s="30">
        <v>100</v>
      </c>
    </row>
    <row r="57" spans="1:7" ht="23.25" customHeight="1" x14ac:dyDescent="0.2">
      <c r="A57" s="62" t="s">
        <v>71</v>
      </c>
      <c r="B57" s="62"/>
      <c r="C57" s="62"/>
      <c r="D57" s="62"/>
      <c r="E57" s="62"/>
      <c r="F57" s="62"/>
      <c r="G57" s="62"/>
    </row>
    <row r="58" spans="1:7" ht="35.25" customHeight="1" x14ac:dyDescent="0.2">
      <c r="A58" s="4"/>
      <c r="B58" s="53" t="s">
        <v>72</v>
      </c>
      <c r="C58" s="54" t="s">
        <v>74</v>
      </c>
      <c r="D58" s="28">
        <v>1500</v>
      </c>
      <c r="E58" s="64" t="s">
        <v>76</v>
      </c>
      <c r="F58" s="28">
        <v>1500</v>
      </c>
      <c r="G58" s="28">
        <v>100</v>
      </c>
    </row>
    <row r="59" spans="1:7" ht="42" customHeight="1" x14ac:dyDescent="0.2">
      <c r="A59" s="4"/>
      <c r="B59" s="53" t="s">
        <v>73</v>
      </c>
      <c r="C59" s="54" t="s">
        <v>75</v>
      </c>
      <c r="D59" s="28">
        <v>1000</v>
      </c>
      <c r="E59" s="64"/>
      <c r="F59" s="28">
        <v>1000</v>
      </c>
      <c r="G59" s="28">
        <v>100</v>
      </c>
    </row>
    <row r="60" spans="1:7" ht="19.5" customHeight="1" x14ac:dyDescent="0.2">
      <c r="A60" s="4"/>
      <c r="B60" s="16" t="s">
        <v>5</v>
      </c>
      <c r="C60" s="46"/>
      <c r="D60" s="41">
        <f>SUM(D58:D59)</f>
        <v>2500</v>
      </c>
      <c r="E60" s="46"/>
      <c r="F60" s="30">
        <f>SUM(F58:F59)</f>
        <v>2500</v>
      </c>
      <c r="G60" s="30">
        <v>100</v>
      </c>
    </row>
    <row r="61" spans="1:7" ht="30" customHeight="1" x14ac:dyDescent="0.2">
      <c r="A61" s="4"/>
      <c r="B61" s="16" t="s">
        <v>98</v>
      </c>
      <c r="C61" s="46"/>
      <c r="D61" s="41">
        <f>SUM(D47,D51,D56,D60)</f>
        <v>115871.87</v>
      </c>
      <c r="E61" s="41"/>
      <c r="F61" s="30">
        <f>SUM(F47,F51,F56,F60)</f>
        <v>115871.87</v>
      </c>
      <c r="G61" s="30">
        <v>100</v>
      </c>
    </row>
    <row r="62" spans="1:7" ht="48" customHeight="1" x14ac:dyDescent="0.2">
      <c r="A62" s="4"/>
      <c r="B62" s="16" t="s">
        <v>83</v>
      </c>
      <c r="C62" s="46"/>
      <c r="D62" s="41">
        <f>SUM(D42,D61)</f>
        <v>174254.72399999999</v>
      </c>
      <c r="E62" s="41"/>
      <c r="F62" s="30">
        <f>SUM(F42,F61)</f>
        <v>148469.614</v>
      </c>
      <c r="G62" s="30">
        <f>F62/D62*100</f>
        <v>85.202633588286545</v>
      </c>
    </row>
    <row r="63" spans="1:7" ht="64.5" customHeight="1" x14ac:dyDescent="0.2"/>
    <row r="64" spans="1:7" ht="42" customHeight="1" x14ac:dyDescent="0.2"/>
    <row r="65" spans="1:13" ht="66.75" customHeight="1" x14ac:dyDescent="0.2"/>
    <row r="66" spans="1:13" ht="33" customHeight="1" x14ac:dyDescent="0.2"/>
    <row r="67" spans="1:13" ht="68.25" customHeight="1" x14ac:dyDescent="0.2"/>
    <row r="70" spans="1:13" ht="105.75" customHeight="1" x14ac:dyDescent="0.2"/>
    <row r="71" spans="1:13" ht="69" customHeight="1" x14ac:dyDescent="0.2"/>
    <row r="72" spans="1:13" ht="48.75" customHeight="1" x14ac:dyDescent="0.2"/>
    <row r="73" spans="1:13" ht="70.5" customHeight="1" x14ac:dyDescent="0.2"/>
    <row r="74" spans="1:13" ht="47.25" customHeight="1" x14ac:dyDescent="0.2"/>
    <row r="75" spans="1:13" ht="48.75" customHeight="1" x14ac:dyDescent="0.2"/>
    <row r="76" spans="1:13" ht="72" customHeight="1" x14ac:dyDescent="0.2"/>
    <row r="77" spans="1:13" ht="57.75" customHeight="1" x14ac:dyDescent="0.2"/>
    <row r="78" spans="1:13" ht="18.75" customHeight="1" x14ac:dyDescent="0.2"/>
    <row r="79" spans="1:13" s="2" customFormat="1" ht="22.5" customHeight="1" x14ac:dyDescent="0.2">
      <c r="A79" s="17"/>
      <c r="B79" s="1"/>
      <c r="C79" s="1"/>
      <c r="D79" s="1"/>
      <c r="E79" s="1"/>
      <c r="F79" s="1"/>
      <c r="G79" s="1"/>
      <c r="I79" s="1"/>
      <c r="J79" s="1"/>
      <c r="K79" s="1"/>
      <c r="L79" s="1"/>
      <c r="M79" s="1"/>
    </row>
    <row r="80" spans="1:13" ht="22.5" customHeight="1" x14ac:dyDescent="0.2"/>
  </sheetData>
  <mergeCells count="15">
    <mergeCell ref="A57:G57"/>
    <mergeCell ref="A1:G1"/>
    <mergeCell ref="E58:E59"/>
    <mergeCell ref="A39:G39"/>
    <mergeCell ref="B6:B8"/>
    <mergeCell ref="A3:G3"/>
    <mergeCell ref="A12:G12"/>
    <mergeCell ref="E14:E18"/>
    <mergeCell ref="B28:B29"/>
    <mergeCell ref="A52:G52"/>
    <mergeCell ref="A27:G27"/>
    <mergeCell ref="A43:G43"/>
    <mergeCell ref="C49:C50"/>
    <mergeCell ref="A48:G48"/>
    <mergeCell ref="E49:E50"/>
  </mergeCells>
  <printOptions horizontalCentered="1"/>
  <pageMargins left="0.98425196850393704" right="0.39370078740157483" top="0.43307086614173229" bottom="0.47244094488188981" header="0.19685039370078741" footer="0.19685039370078741"/>
  <pageSetup paperSize="9" scale="75" orientation="portrait" horizontalDpi="1200" verticalDpi="12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Вик. Пр.Ст.Ен.Розв. 1 півр 2020</vt:lpstr>
      <vt:lpstr>Аркуш1</vt:lpstr>
      <vt:lpstr>'Вик. Пр.Ст.Ен.Розв. 1 півр 2020'!Заголовки_для_друку</vt:lpstr>
      <vt:lpstr>'Вик. Пр.Ст.Ен.Розв. 1 півр 2020'!Область_друку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Никорак З</dc:creator>
  <cp:lastModifiedBy>User</cp:lastModifiedBy>
  <cp:lastPrinted>2020-09-24T05:12:04Z</cp:lastPrinted>
  <dcterms:created xsi:type="dcterms:W3CDTF">2020-09-23T14:13:39Z</dcterms:created>
  <dcterms:modified xsi:type="dcterms:W3CDTF">2022-03-30T12:00:27Z</dcterms:modified>
</cp:coreProperties>
</file>