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Грудень\грудень 2\"/>
    </mc:Choice>
  </mc:AlternateContent>
  <bookViews>
    <workbookView xWindow="0" yWindow="0" windowWidth="28800" windowHeight="12300"/>
  </bookViews>
  <sheets>
    <sheet name="Аркуш1" sheetId="1" r:id="rId1"/>
  </sheets>
  <definedNames>
    <definedName name="_xlnm.Print_Titles" localSheetId="0">Аркуш1!$10:$10</definedName>
    <definedName name="_xlnm.Print_Area" localSheetId="0">Аркуш1!$A$1:$J$34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2" i="1" l="1"/>
  <c r="I14" i="1" l="1"/>
  <c r="I12" i="1" s="1"/>
  <c r="I27" i="1" l="1"/>
  <c r="I25" i="1" l="1"/>
  <c r="I20" i="1"/>
  <c r="I18" i="1" l="1"/>
  <c r="I29" i="1" s="1"/>
  <c r="I16" i="1"/>
  <c r="I30" i="1" l="1"/>
</calcChain>
</file>

<file path=xl/sharedStrings.xml><?xml version="1.0" encoding="utf-8"?>
<sst xmlns="http://schemas.openxmlformats.org/spreadsheetml/2006/main" count="56" uniqueCount="44">
  <si>
    <t>(код бюджету)</t>
  </si>
  <si>
    <t>грн.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</si>
  <si>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</si>
  <si>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</si>
  <si>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</si>
  <si>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</si>
  <si>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інвестиційного проєкту</t>
  </si>
  <si>
    <t>Загальний період реалізації проекту, (рік початку і завершення)</t>
  </si>
  <si>
    <t>Загальна вартість проєкту, гривень</t>
  </si>
  <si>
    <t>Обсяг капітальних вкладень місцевого бюджету всього, гривень</t>
  </si>
  <si>
    <t>Всього капітальних вкладень:</t>
  </si>
  <si>
    <t>Обсяги капітальних вкладень бюджету у розрізі інвестиційних проектів у 2024 році</t>
  </si>
  <si>
    <t>Очікуваний рівень готовності проекту на кінець 2024 року, %</t>
  </si>
  <si>
    <t>0443</t>
  </si>
  <si>
    <t>1517310</t>
  </si>
  <si>
    <t>7310</t>
  </si>
  <si>
    <t>Будівництво об'єктів житлово-комунального господарства</t>
  </si>
  <si>
    <t>Будівництво доріг</t>
  </si>
  <si>
    <t>Будівництво моста через річку Бистриця Солотвинська та транспортної розв'язки в районі вул. Хіміків - Надрічна /ПВР + роботи/ ( І черга – «Будівництво транспортної розв’язки по вул. Надрічна в м. Івано-Франківську /ПВР + роботи/»)</t>
  </si>
  <si>
    <t>2021-2024</t>
  </si>
  <si>
    <t>Будівництво моста через річку Бистриця Солотвинська та транспортної розв'язки в районі вул. Хіміків - Надрічна /ПВР + роботи/ (ІІ черга – «Будівництво вулиці Хіміків на ділянці від ЗОШ № 24 до річки Бистриця Солотвинська в м. Івано-Франківську /ПВР + роботи/»)</t>
  </si>
  <si>
    <t>Будівництво моста через річку Бистриця Солотвинська та транспортної розв'язки в районі вул. Хіміків - Надрічна /ПВР + роботи/ (ІІІ черга – «Будівництво моста через річку Бистриця Солотвинська в районі вул. Хіміків - Надрічна /ПВР + роботи/»)</t>
  </si>
  <si>
    <t>2018-2024</t>
  </si>
  <si>
    <t>2023-2024</t>
  </si>
  <si>
    <t>7330</t>
  </si>
  <si>
    <t>1517330</t>
  </si>
  <si>
    <t>Будівництво інших об'єктів комунальної власності</t>
  </si>
  <si>
    <t>Бюджет розвитку</t>
  </si>
  <si>
    <t>1517370</t>
  </si>
  <si>
    <t>7370</t>
  </si>
  <si>
    <t>0490</t>
  </si>
  <si>
    <t>Реалізація інших заходів щодо соціально-економічного розвитку територій</t>
  </si>
  <si>
    <t>Разом по бюджету розвитку:</t>
  </si>
  <si>
    <t>Кошти, що передаються із загального фонду до бюджету розвитку</t>
  </si>
  <si>
    <t>Співфінансування Проектів НЕФКО і ЄС</t>
  </si>
  <si>
    <t>Додаток 6</t>
  </si>
  <si>
    <t>до рішення________ міської ради</t>
  </si>
  <si>
    <t>від ____________№_____</t>
  </si>
  <si>
    <t>Управління капітального будівництва Івано-Франківської міської ради</t>
  </si>
  <si>
    <t>Розвиток соціально-економічної та інженерно-транспортної інфраструктури міста</t>
  </si>
  <si>
    <t xml:space="preserve">Секретар міської ради </t>
  </si>
  <si>
    <t>Віктор СИНИШИН</t>
  </si>
  <si>
    <r>
      <t>Обсяг капітальних вкладень місцевого бюджету у 2024 році, гривень</t>
    </r>
    <r>
      <rPr>
        <b/>
        <sz val="14"/>
        <rFont val="Times New Roman"/>
        <family val="1"/>
        <charset val="204"/>
      </rPr>
      <t xml:space="preserve"> </t>
    </r>
  </si>
  <si>
    <t xml:space="preserve">  0953300000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</si>
</sst>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 Cyr"/>
      <charset val="204"/>
    </font>
    <font>
      <b/>
      <u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8"/>
      <name val="Arial"/>
      <family val="2"/>
    </font>
    <font>
      <sz val="10"/>
      <name val="Helv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sz val="16"/>
      <name val="Times New Roman"/>
      <family val="1"/>
      <charset val="204"/>
    </font>
    <font>
      <i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8" fillId="0" borderId="0"/>
    <xf numFmtId="0" fontId="9" fillId="0" borderId="0"/>
    <xf numFmtId="0" fontId="7" fillId="0" borderId="0"/>
  </cellStyleXfs>
  <cellXfs count="87">
    <xf numFmtId="0" fontId="0" fillId="0" borderId="0" xfId="0"/>
    <xf numFmtId="49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49" fontId="2" fillId="2" borderId="0" xfId="0" applyNumberFormat="1" applyFont="1" applyFill="1" applyAlignment="1">
      <alignment horizontal="center" vertical="center" wrapText="1" shrinkToFit="1"/>
    </xf>
    <xf numFmtId="0" fontId="2" fillId="2" borderId="0" xfId="0" applyFont="1" applyFill="1" applyAlignment="1">
      <alignment horizontal="left" vertical="center" wrapText="1" shrinkToFit="1"/>
    </xf>
    <xf numFmtId="0" fontId="2" fillId="2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3" fontId="3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2" fillId="0" borderId="0" xfId="3" applyFont="1" applyFill="1" applyBorder="1" applyAlignment="1">
      <alignment vertical="center" wrapText="1"/>
    </xf>
    <xf numFmtId="0" fontId="2" fillId="0" borderId="0" xfId="3" applyFont="1" applyFill="1" applyAlignment="1">
      <alignment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 shrinkToFit="1"/>
    </xf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49" fontId="2" fillId="0" borderId="0" xfId="0" applyNumberFormat="1" applyFont="1" applyFill="1" applyAlignment="1">
      <alignment horizontal="center" vertical="center"/>
    </xf>
    <xf numFmtId="0" fontId="10" fillId="2" borderId="0" xfId="0" applyFont="1" applyFill="1" applyAlignment="1">
      <alignment vertical="center"/>
    </xf>
    <xf numFmtId="3" fontId="2" fillId="2" borderId="0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 wrapText="1" shrinkToFit="1"/>
    </xf>
    <xf numFmtId="49" fontId="1" fillId="0" borderId="1" xfId="0" applyNumberFormat="1" applyFont="1" applyFill="1" applyBorder="1" applyAlignment="1" applyProtection="1">
      <alignment horizontal="center" vertical="center" wrapText="1" shrinkToFit="1"/>
    </xf>
    <xf numFmtId="0" fontId="1" fillId="0" borderId="1" xfId="0" applyFont="1" applyFill="1" applyBorder="1" applyAlignment="1">
      <alignment horizontal="center" vertical="center" wrapText="1" shrinkToFit="1"/>
    </xf>
    <xf numFmtId="49" fontId="2" fillId="0" borderId="1" xfId="0" applyNumberFormat="1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2" fillId="2" borderId="0" xfId="0" applyFont="1" applyFill="1" applyAlignment="1">
      <alignment vertical="center" wrapText="1"/>
    </xf>
    <xf numFmtId="164" fontId="2" fillId="2" borderId="1" xfId="0" applyNumberFormat="1" applyFont="1" applyFill="1" applyBorder="1" applyAlignment="1">
      <alignment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/>
    </xf>
    <xf numFmtId="49" fontId="12" fillId="2" borderId="1" xfId="0" applyNumberFormat="1" applyFont="1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49" fontId="1" fillId="2" borderId="0" xfId="0" applyNumberFormat="1" applyFont="1" applyFill="1" applyAlignment="1">
      <alignment vertical="center"/>
    </xf>
    <xf numFmtId="3" fontId="2" fillId="2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 wrapText="1"/>
    </xf>
    <xf numFmtId="0" fontId="6" fillId="0" borderId="0" xfId="3" applyFont="1" applyFill="1" applyBorder="1" applyAlignment="1">
      <alignment vertical="center" wrapText="1"/>
    </xf>
    <xf numFmtId="0" fontId="6" fillId="0" borderId="0" xfId="3" applyFont="1" applyFill="1" applyAlignment="1">
      <alignment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shrinkToFit="1"/>
    </xf>
    <xf numFmtId="49" fontId="1" fillId="2" borderId="1" xfId="0" applyNumberFormat="1" applyFont="1" applyFill="1" applyBorder="1" applyAlignment="1">
      <alignment horizontal="center" vertical="center" wrapText="1" shrinkToFit="1"/>
    </xf>
    <xf numFmtId="49" fontId="1" fillId="2" borderId="1" xfId="0" applyNumberFormat="1" applyFont="1" applyFill="1" applyBorder="1" applyAlignment="1">
      <alignment horizontal="left" vertical="center" wrapText="1" shrinkToFit="1"/>
    </xf>
    <xf numFmtId="49" fontId="6" fillId="2" borderId="1" xfId="0" applyNumberFormat="1" applyFont="1" applyFill="1" applyBorder="1" applyAlignment="1">
      <alignment horizontal="center" vertical="center" wrapText="1" shrinkToFit="1"/>
    </xf>
    <xf numFmtId="49" fontId="6" fillId="0" borderId="1" xfId="0" applyNumberFormat="1" applyFont="1" applyFill="1" applyBorder="1" applyAlignment="1">
      <alignment horizontal="center" vertical="center" wrapText="1" shrinkToFit="1"/>
    </xf>
    <xf numFmtId="49" fontId="12" fillId="2" borderId="1" xfId="0" applyNumberFormat="1" applyFont="1" applyFill="1" applyBorder="1" applyAlignment="1">
      <alignment horizontal="center" vertical="center" wrapText="1" shrinkToFit="1"/>
    </xf>
    <xf numFmtId="49" fontId="3" fillId="0" borderId="1" xfId="0" applyNumberFormat="1" applyFont="1" applyFill="1" applyBorder="1" applyAlignment="1">
      <alignment horizontal="center" vertical="center" wrapText="1" shrinkToFit="1"/>
    </xf>
    <xf numFmtId="49" fontId="3" fillId="2" borderId="1" xfId="0" applyNumberFormat="1" applyFont="1" applyFill="1" applyBorder="1" applyAlignment="1">
      <alignment horizontal="center" vertical="center" wrapText="1" shrinkToFit="1"/>
    </xf>
    <xf numFmtId="49" fontId="10" fillId="2" borderId="0" xfId="0" applyNumberFormat="1" applyFont="1" applyFill="1" applyAlignment="1">
      <alignment vertical="center" wrapText="1" shrinkToFit="1"/>
    </xf>
    <xf numFmtId="49" fontId="3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49" fontId="5" fillId="2" borderId="0" xfId="1" applyNumberFormat="1" applyFont="1" applyFill="1" applyAlignment="1">
      <alignment horizontal="center" vertical="center" wrapText="1"/>
    </xf>
    <xf numFmtId="0" fontId="1" fillId="2" borderId="0" xfId="1" applyFont="1" applyFill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</cellXfs>
  <cellStyles count="5">
    <cellStyle name="Обычный" xfId="0" builtinId="0"/>
    <cellStyle name="Обычный 2" xfId="3"/>
    <cellStyle name="Обычный 3" xfId="4"/>
    <cellStyle name="Обычный_СОЦ-ЕКОН.РОЗВ.2009" xfId="1"/>
    <cellStyle name="Стиль 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5"/>
  <sheetViews>
    <sheetView showZeros="0" tabSelected="1" view="pageBreakPreview" zoomScale="60" zoomScaleNormal="60" workbookViewId="0">
      <pane ySplit="10" topLeftCell="A23" activePane="bottomLeft" state="frozen"/>
      <selection pane="bottomLeft" activeCell="D33" sqref="D33"/>
    </sheetView>
  </sheetViews>
  <sheetFormatPr defaultColWidth="8" defaultRowHeight="18.75" x14ac:dyDescent="0.25"/>
  <cols>
    <col min="1" max="3" width="19.28515625" style="1" customWidth="1"/>
    <col min="4" max="4" width="65.28515625" style="6" customWidth="1"/>
    <col min="5" max="5" width="79.42578125" style="2" customWidth="1"/>
    <col min="6" max="6" width="23.140625" style="65" customWidth="1"/>
    <col min="7" max="9" width="30.28515625" style="65" customWidth="1"/>
    <col min="10" max="10" width="26" style="8" customWidth="1"/>
    <col min="11" max="11" width="8" style="4"/>
    <col min="12" max="12" width="25.85546875" style="4" customWidth="1"/>
    <col min="13" max="22" width="8" style="4"/>
    <col min="23" max="16384" width="8" style="5"/>
  </cols>
  <sheetData>
    <row r="1" spans="1:24" x14ac:dyDescent="0.25">
      <c r="A1" s="62"/>
      <c r="B1" s="62"/>
      <c r="C1" s="62"/>
      <c r="G1" s="3"/>
      <c r="H1" s="3"/>
      <c r="I1" s="64" t="s">
        <v>35</v>
      </c>
      <c r="J1" s="63"/>
      <c r="K1" s="80"/>
      <c r="L1" s="80"/>
      <c r="M1" s="80"/>
      <c r="N1" s="80"/>
      <c r="O1" s="80"/>
      <c r="W1" s="4"/>
      <c r="X1" s="4"/>
    </row>
    <row r="2" spans="1:24" x14ac:dyDescent="0.25">
      <c r="G2" s="40"/>
      <c r="H2" s="40"/>
      <c r="I2" s="81" t="s">
        <v>36</v>
      </c>
      <c r="J2" s="81"/>
      <c r="W2" s="4"/>
      <c r="X2" s="4"/>
    </row>
    <row r="3" spans="1:24" x14ac:dyDescent="0.25">
      <c r="G3" s="40"/>
      <c r="H3" s="40"/>
      <c r="I3" s="81" t="s">
        <v>37</v>
      </c>
      <c r="J3" s="81"/>
      <c r="W3" s="4"/>
      <c r="X3" s="4"/>
    </row>
    <row r="4" spans="1:24" x14ac:dyDescent="0.25">
      <c r="G4" s="3"/>
      <c r="H4" s="3"/>
      <c r="I4" s="3"/>
      <c r="J4" s="3"/>
    </row>
    <row r="5" spans="1:24" ht="20.25" x14ac:dyDescent="0.25">
      <c r="A5" s="83" t="s">
        <v>11</v>
      </c>
      <c r="B5" s="83"/>
      <c r="C5" s="83"/>
      <c r="D5" s="83"/>
      <c r="E5" s="83"/>
      <c r="F5" s="83"/>
      <c r="G5" s="83"/>
      <c r="H5" s="83"/>
      <c r="I5" s="83"/>
      <c r="J5" s="83"/>
    </row>
    <row r="6" spans="1:24" x14ac:dyDescent="0.25">
      <c r="A6" s="6"/>
      <c r="B6" s="6"/>
      <c r="C6" s="6"/>
      <c r="E6" s="7"/>
      <c r="I6" s="8"/>
    </row>
    <row r="7" spans="1:24" x14ac:dyDescent="0.25">
      <c r="A7" s="84" t="s">
        <v>43</v>
      </c>
      <c r="B7" s="84"/>
      <c r="C7" s="6"/>
      <c r="E7" s="7"/>
      <c r="I7" s="8"/>
    </row>
    <row r="8" spans="1:24" x14ac:dyDescent="0.25">
      <c r="A8" s="85" t="s">
        <v>0</v>
      </c>
      <c r="B8" s="85"/>
      <c r="C8" s="6"/>
      <c r="E8" s="7"/>
      <c r="I8" s="8"/>
    </row>
    <row r="9" spans="1:24" x14ac:dyDescent="0.25">
      <c r="A9" s="6"/>
      <c r="B9" s="6"/>
      <c r="C9" s="6"/>
      <c r="E9" s="7"/>
      <c r="I9" s="8"/>
      <c r="J9" s="8" t="s">
        <v>1</v>
      </c>
    </row>
    <row r="10" spans="1:24" s="16" customFormat="1" ht="131.25" x14ac:dyDescent="0.25">
      <c r="A10" s="32" t="s">
        <v>2</v>
      </c>
      <c r="B10" s="33" t="s">
        <v>3</v>
      </c>
      <c r="C10" s="33" t="s">
        <v>4</v>
      </c>
      <c r="D10" s="33" t="s">
        <v>5</v>
      </c>
      <c r="E10" s="34" t="s">
        <v>6</v>
      </c>
      <c r="F10" s="37" t="s">
        <v>7</v>
      </c>
      <c r="G10" s="37" t="s">
        <v>8</v>
      </c>
      <c r="H10" s="37" t="s">
        <v>9</v>
      </c>
      <c r="I10" s="37" t="s">
        <v>42</v>
      </c>
      <c r="J10" s="37" t="s">
        <v>12</v>
      </c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</row>
    <row r="11" spans="1:24" s="46" customFormat="1" ht="20.25" x14ac:dyDescent="0.25">
      <c r="A11" s="86" t="s">
        <v>27</v>
      </c>
      <c r="B11" s="86"/>
      <c r="C11" s="86"/>
      <c r="D11" s="86"/>
      <c r="E11" s="86"/>
      <c r="F11" s="86"/>
      <c r="G11" s="86"/>
      <c r="H11" s="86"/>
      <c r="I11" s="86"/>
      <c r="J11" s="86"/>
      <c r="K11" s="40"/>
      <c r="L11" s="40"/>
      <c r="M11" s="40"/>
      <c r="N11" s="40"/>
      <c r="O11" s="40"/>
      <c r="P11" s="40"/>
      <c r="Q11" s="40"/>
      <c r="R11" s="40"/>
      <c r="S11" s="40"/>
    </row>
    <row r="12" spans="1:24" s="40" customFormat="1" ht="37.5" x14ac:dyDescent="0.25">
      <c r="A12" s="9">
        <v>1500000</v>
      </c>
      <c r="B12" s="10"/>
      <c r="C12" s="10"/>
      <c r="D12" s="71" t="s">
        <v>38</v>
      </c>
      <c r="E12" s="47"/>
      <c r="F12" s="48"/>
      <c r="G12" s="48"/>
      <c r="H12" s="49"/>
      <c r="I12" s="49">
        <f>I14</f>
        <v>40000000</v>
      </c>
      <c r="J12" s="49">
        <f t="shared" ref="J12" si="0">J14</f>
        <v>0</v>
      </c>
    </row>
    <row r="13" spans="1:24" s="40" customFormat="1" ht="37.5" x14ac:dyDescent="0.25">
      <c r="A13" s="9">
        <v>1510000</v>
      </c>
      <c r="B13" s="10"/>
      <c r="C13" s="10"/>
      <c r="D13" s="72" t="s">
        <v>38</v>
      </c>
      <c r="E13" s="47"/>
      <c r="F13" s="48"/>
      <c r="G13" s="48"/>
      <c r="H13" s="39"/>
      <c r="I13" s="49"/>
      <c r="J13" s="41"/>
    </row>
    <row r="14" spans="1:24" s="16" customFormat="1" ht="37.5" x14ac:dyDescent="0.25">
      <c r="A14" s="36" t="s">
        <v>14</v>
      </c>
      <c r="B14" s="11" t="s">
        <v>15</v>
      </c>
      <c r="C14" s="11" t="s">
        <v>13</v>
      </c>
      <c r="D14" s="73" t="s">
        <v>16</v>
      </c>
      <c r="E14" s="51"/>
      <c r="F14" s="38"/>
      <c r="G14" s="38"/>
      <c r="H14" s="38"/>
      <c r="I14" s="38">
        <f>SUM(I15)</f>
        <v>40000000</v>
      </c>
      <c r="J14" s="52"/>
      <c r="K14" s="15"/>
      <c r="L14" s="15"/>
      <c r="M14" s="15"/>
      <c r="N14" s="15"/>
      <c r="O14" s="15"/>
      <c r="P14" s="15"/>
    </row>
    <row r="15" spans="1:24" ht="93.75" x14ac:dyDescent="0.25">
      <c r="A15" s="24"/>
      <c r="B15" s="10"/>
      <c r="C15" s="10"/>
      <c r="D15" s="71"/>
      <c r="E15" s="18" t="s">
        <v>20</v>
      </c>
      <c r="F15" s="22" t="s">
        <v>19</v>
      </c>
      <c r="G15" s="23">
        <v>68928151</v>
      </c>
      <c r="H15" s="12">
        <v>69000000</v>
      </c>
      <c r="I15" s="69">
        <v>40000000</v>
      </c>
      <c r="J15" s="22">
        <v>100</v>
      </c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</row>
    <row r="16" spans="1:24" s="4" customFormat="1" ht="20.25" x14ac:dyDescent="0.25">
      <c r="A16" s="53"/>
      <c r="B16" s="54"/>
      <c r="C16" s="54"/>
      <c r="D16" s="75"/>
      <c r="E16" s="55" t="s">
        <v>32</v>
      </c>
      <c r="F16" s="17"/>
      <c r="G16" s="17"/>
      <c r="H16" s="17"/>
      <c r="I16" s="17">
        <f>I12</f>
        <v>40000000</v>
      </c>
      <c r="J16" s="56"/>
    </row>
    <row r="17" spans="1:24" s="46" customFormat="1" ht="20.25" x14ac:dyDescent="0.25">
      <c r="A17" s="86" t="s">
        <v>33</v>
      </c>
      <c r="B17" s="86"/>
      <c r="C17" s="86"/>
      <c r="D17" s="86"/>
      <c r="E17" s="86"/>
      <c r="F17" s="86"/>
      <c r="G17" s="86"/>
      <c r="H17" s="86"/>
      <c r="I17" s="86"/>
      <c r="J17" s="86"/>
      <c r="K17" s="40"/>
      <c r="L17" s="40"/>
      <c r="M17" s="40"/>
      <c r="N17" s="40"/>
      <c r="O17" s="40"/>
      <c r="P17" s="40"/>
      <c r="Q17" s="40"/>
      <c r="R17" s="40"/>
      <c r="S17" s="40"/>
    </row>
    <row r="18" spans="1:24" ht="37.5" x14ac:dyDescent="0.25">
      <c r="A18" s="9">
        <v>1500000</v>
      </c>
      <c r="B18" s="9"/>
      <c r="C18" s="9"/>
      <c r="D18" s="71" t="s">
        <v>38</v>
      </c>
      <c r="E18" s="18"/>
      <c r="F18" s="22"/>
      <c r="G18" s="23"/>
      <c r="H18" s="12"/>
      <c r="I18" s="21">
        <f>I20+I25+I27</f>
        <v>275000000</v>
      </c>
      <c r="J18" s="22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4" ht="37.5" x14ac:dyDescent="0.25">
      <c r="A19" s="9">
        <v>1510000</v>
      </c>
      <c r="B19" s="9"/>
      <c r="C19" s="9"/>
      <c r="D19" s="72" t="s">
        <v>38</v>
      </c>
      <c r="E19" s="18"/>
      <c r="F19" s="22"/>
      <c r="G19" s="23"/>
      <c r="H19" s="12"/>
      <c r="I19" s="12"/>
      <c r="J19" s="22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</row>
    <row r="20" spans="1:24" s="45" customFormat="1" ht="37.5" x14ac:dyDescent="0.25">
      <c r="A20" s="36" t="s">
        <v>14</v>
      </c>
      <c r="B20" s="11" t="s">
        <v>15</v>
      </c>
      <c r="C20" s="11" t="s">
        <v>13</v>
      </c>
      <c r="D20" s="73" t="s">
        <v>16</v>
      </c>
      <c r="E20" s="42"/>
      <c r="F20" s="43"/>
      <c r="G20" s="44"/>
      <c r="H20" s="38"/>
      <c r="I20" s="38">
        <f>SUM(I21:I24)</f>
        <v>200000000</v>
      </c>
      <c r="J20" s="43"/>
    </row>
    <row r="21" spans="1:24" x14ac:dyDescent="0.25">
      <c r="A21" s="24"/>
      <c r="B21" s="10"/>
      <c r="C21" s="10"/>
      <c r="D21" s="71"/>
      <c r="E21" s="9" t="s">
        <v>17</v>
      </c>
      <c r="F21" s="22"/>
      <c r="G21" s="23"/>
      <c r="H21" s="12"/>
      <c r="I21" s="12"/>
      <c r="J21" s="22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</row>
    <row r="22" spans="1:24" ht="75" x14ac:dyDescent="0.25">
      <c r="A22" s="24"/>
      <c r="B22" s="10"/>
      <c r="C22" s="10"/>
      <c r="D22" s="71"/>
      <c r="E22" s="18" t="s">
        <v>18</v>
      </c>
      <c r="F22" s="22" t="s">
        <v>19</v>
      </c>
      <c r="G22" s="23">
        <v>346394552</v>
      </c>
      <c r="H22" s="12">
        <v>85000000</v>
      </c>
      <c r="I22" s="69">
        <v>65000000</v>
      </c>
      <c r="J22" s="22">
        <v>76</v>
      </c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</row>
    <row r="23" spans="1:24" ht="93.75" x14ac:dyDescent="0.25">
      <c r="A23" s="24"/>
      <c r="B23" s="10"/>
      <c r="C23" s="10"/>
      <c r="D23" s="71"/>
      <c r="E23" s="18" t="s">
        <v>20</v>
      </c>
      <c r="F23" s="22" t="s">
        <v>19</v>
      </c>
      <c r="G23" s="23">
        <v>68928151</v>
      </c>
      <c r="H23" s="12">
        <v>69000000</v>
      </c>
      <c r="I23" s="69">
        <v>29000000</v>
      </c>
      <c r="J23" s="22">
        <v>100</v>
      </c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</row>
    <row r="24" spans="1:24" ht="75" x14ac:dyDescent="0.25">
      <c r="A24" s="24"/>
      <c r="B24" s="10"/>
      <c r="C24" s="10"/>
      <c r="D24" s="71"/>
      <c r="E24" s="18" t="s">
        <v>21</v>
      </c>
      <c r="F24" s="22" t="s">
        <v>22</v>
      </c>
      <c r="G24" s="23">
        <v>453073163</v>
      </c>
      <c r="H24" s="12">
        <v>279000000</v>
      </c>
      <c r="I24" s="69">
        <v>106000000</v>
      </c>
      <c r="J24" s="22">
        <v>62</v>
      </c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</row>
    <row r="25" spans="1:24" s="45" customFormat="1" x14ac:dyDescent="0.25">
      <c r="A25" s="36" t="s">
        <v>25</v>
      </c>
      <c r="B25" s="11" t="s">
        <v>24</v>
      </c>
      <c r="C25" s="11" t="s">
        <v>13</v>
      </c>
      <c r="D25" s="73" t="s">
        <v>26</v>
      </c>
      <c r="E25" s="42"/>
      <c r="F25" s="43"/>
      <c r="G25" s="44"/>
      <c r="H25" s="38"/>
      <c r="I25" s="38">
        <f>SUM(I26:I26)</f>
        <v>25000000</v>
      </c>
      <c r="J25" s="43"/>
    </row>
    <row r="26" spans="1:24" x14ac:dyDescent="0.25">
      <c r="A26" s="24"/>
      <c r="B26" s="10"/>
      <c r="C26" s="10"/>
      <c r="D26" s="71"/>
      <c r="E26" s="18" t="s">
        <v>34</v>
      </c>
      <c r="F26" s="22" t="s">
        <v>23</v>
      </c>
      <c r="G26" s="23"/>
      <c r="H26" s="12">
        <v>25000000</v>
      </c>
      <c r="I26" s="12">
        <v>25000000</v>
      </c>
      <c r="J26" s="22">
        <v>100</v>
      </c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</row>
    <row r="27" spans="1:24" s="68" customFormat="1" ht="37.5" x14ac:dyDescent="0.25">
      <c r="A27" s="50" t="s">
        <v>28</v>
      </c>
      <c r="B27" s="50" t="s">
        <v>29</v>
      </c>
      <c r="C27" s="50" t="s">
        <v>30</v>
      </c>
      <c r="D27" s="74" t="s">
        <v>31</v>
      </c>
      <c r="E27" s="51"/>
      <c r="F27" s="66"/>
      <c r="G27" s="66"/>
      <c r="H27" s="66"/>
      <c r="I27" s="66">
        <f>I28</f>
        <v>50000000</v>
      </c>
      <c r="J27" s="66"/>
      <c r="K27" s="67"/>
      <c r="L27" s="67"/>
    </row>
    <row r="28" spans="1:24" s="20" customFormat="1" ht="37.5" x14ac:dyDescent="0.25">
      <c r="A28" s="11"/>
      <c r="B28" s="11"/>
      <c r="C28" s="11"/>
      <c r="D28" s="73"/>
      <c r="E28" s="35" t="s">
        <v>39</v>
      </c>
      <c r="F28" s="69"/>
      <c r="G28" s="70"/>
      <c r="H28" s="69"/>
      <c r="I28" s="69">
        <v>50000000</v>
      </c>
      <c r="J28" s="37"/>
      <c r="K28" s="19"/>
      <c r="L28" s="19"/>
    </row>
    <row r="29" spans="1:24" s="61" customFormat="1" ht="40.5" x14ac:dyDescent="0.25">
      <c r="A29" s="57"/>
      <c r="B29" s="57"/>
      <c r="C29" s="57"/>
      <c r="D29" s="76"/>
      <c r="E29" s="25" t="s">
        <v>33</v>
      </c>
      <c r="F29" s="58"/>
      <c r="G29" s="59"/>
      <c r="H29" s="59"/>
      <c r="I29" s="59">
        <f>I18</f>
        <v>275000000</v>
      </c>
      <c r="J29" s="58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</row>
    <row r="30" spans="1:24" s="28" customFormat="1" ht="20.25" x14ac:dyDescent="0.25">
      <c r="A30" s="79"/>
      <c r="B30" s="79"/>
      <c r="C30" s="79"/>
      <c r="D30" s="77"/>
      <c r="E30" s="25" t="s">
        <v>10</v>
      </c>
      <c r="F30" s="26"/>
      <c r="G30" s="17"/>
      <c r="H30" s="17"/>
      <c r="I30" s="17">
        <f>I29+I16</f>
        <v>315000000</v>
      </c>
      <c r="J30" s="26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</row>
    <row r="31" spans="1:24" ht="7.5" customHeight="1" x14ac:dyDescent="0.25"/>
    <row r="32" spans="1:24" s="16" customFormat="1" ht="11.25" customHeight="1" x14ac:dyDescent="0.25">
      <c r="A32" s="29"/>
      <c r="B32" s="29"/>
      <c r="C32" s="5"/>
      <c r="D32" s="78"/>
      <c r="E32" s="30"/>
      <c r="F32" s="8"/>
      <c r="G32" s="31"/>
      <c r="H32" s="31"/>
      <c r="I32" s="14"/>
      <c r="J32" s="13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</row>
    <row r="34" spans="1:24" s="16" customFormat="1" x14ac:dyDescent="0.25">
      <c r="A34" s="29"/>
      <c r="B34" s="29"/>
      <c r="C34" s="5" t="s">
        <v>40</v>
      </c>
      <c r="D34" s="78"/>
      <c r="E34" s="30"/>
      <c r="F34" s="14"/>
      <c r="G34" s="14"/>
      <c r="H34" s="14" t="s">
        <v>41</v>
      </c>
      <c r="I34" s="14"/>
      <c r="J34" s="13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</row>
    <row r="35" spans="1:24" x14ac:dyDescent="0.25">
      <c r="F35" s="82"/>
      <c r="G35" s="82"/>
      <c r="H35" s="82"/>
      <c r="I35" s="82"/>
      <c r="J35" s="82"/>
    </row>
  </sheetData>
  <mergeCells count="9">
    <mergeCell ref="K1:O1"/>
    <mergeCell ref="I2:J2"/>
    <mergeCell ref="I3:J3"/>
    <mergeCell ref="F35:J35"/>
    <mergeCell ref="A5:J5"/>
    <mergeCell ref="A7:B7"/>
    <mergeCell ref="A8:B8"/>
    <mergeCell ref="A11:J11"/>
    <mergeCell ref="A17:J17"/>
  </mergeCells>
  <printOptions horizontalCentered="1"/>
  <pageMargins left="0" right="0" top="1.3779527559055118" bottom="0.39370078740157483" header="0.31496062992125984" footer="0.31496062992125984"/>
  <pageSetup paperSize="9" scale="4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Аркуш1</vt:lpstr>
      <vt:lpstr>Аркуш1!Заголовки_для_печати</vt:lpstr>
      <vt:lpstr>Аркуш1!Область_печати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User</cp:lastModifiedBy>
  <cp:lastPrinted>2023-12-04T11:49:32Z</cp:lastPrinted>
  <dcterms:created xsi:type="dcterms:W3CDTF">2022-09-07T13:23:25Z</dcterms:created>
  <dcterms:modified xsi:type="dcterms:W3CDTF">2023-12-07T08:55:27Z</dcterms:modified>
</cp:coreProperties>
</file>