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роекти рішень\2023 проєкти\Липень\липень 4\"/>
    </mc:Choice>
  </mc:AlternateContent>
  <bookViews>
    <workbookView xWindow="0" yWindow="0" windowWidth="28800" windowHeight="11430"/>
  </bookViews>
  <sheets>
    <sheet name="Лист1" sheetId="1" r:id="rId1"/>
  </sheets>
  <definedNames>
    <definedName name="_xlnm.Print_Titles" localSheetId="0">Лист1!$7:$8</definedName>
  </definedNames>
  <calcPr calcId="162913" fullCalcOnLoad="1"/>
</workbook>
</file>

<file path=xl/calcChain.xml><?xml version="1.0" encoding="utf-8"?>
<calcChain xmlns="http://schemas.openxmlformats.org/spreadsheetml/2006/main">
  <c r="E65" i="1" l="1"/>
  <c r="F65" i="1"/>
  <c r="F64" i="1"/>
  <c r="E59" i="1"/>
  <c r="D56" i="1"/>
  <c r="E40" i="1"/>
  <c r="C40" i="1"/>
  <c r="F56" i="1"/>
  <c r="C66" i="1"/>
  <c r="E64" i="1"/>
  <c r="C65" i="1"/>
  <c r="F38" i="1"/>
  <c r="E39" i="1"/>
  <c r="E95" i="1"/>
  <c r="E93" i="1"/>
  <c r="E38" i="1"/>
  <c r="C38" i="1"/>
  <c r="C61" i="1"/>
  <c r="C62" i="1"/>
  <c r="C14" i="1"/>
  <c r="C15" i="1"/>
  <c r="C18" i="1"/>
  <c r="C19" i="1"/>
  <c r="C90" i="1"/>
  <c r="C97" i="1"/>
  <c r="C99" i="1"/>
  <c r="C101" i="1"/>
  <c r="C102" i="1"/>
  <c r="C105" i="1"/>
  <c r="C107" i="1"/>
  <c r="C108" i="1"/>
  <c r="C110" i="1"/>
  <c r="C112" i="1"/>
  <c r="C113" i="1"/>
  <c r="C122" i="1"/>
  <c r="C25" i="1"/>
  <c r="C26" i="1"/>
  <c r="C27" i="1"/>
  <c r="C29" i="1"/>
  <c r="C30" i="1"/>
  <c r="C31" i="1"/>
  <c r="C33" i="1"/>
  <c r="C34" i="1"/>
  <c r="C36" i="1"/>
  <c r="C37" i="1"/>
  <c r="C41" i="1"/>
  <c r="C43" i="1"/>
  <c r="C45" i="1"/>
  <c r="C47" i="1"/>
  <c r="C48" i="1"/>
  <c r="C50" i="1"/>
  <c r="C51" i="1"/>
  <c r="C52" i="1"/>
  <c r="C54" i="1"/>
  <c r="C57" i="1"/>
  <c r="C58" i="1"/>
  <c r="F106" i="1"/>
  <c r="F104" i="1"/>
  <c r="F95" i="1"/>
  <c r="F93" i="1"/>
  <c r="F124" i="1"/>
  <c r="F121" i="1"/>
  <c r="E68" i="1"/>
  <c r="C68" i="1"/>
  <c r="E69" i="1"/>
  <c r="C69" i="1"/>
  <c r="E71" i="1"/>
  <c r="C71" i="1"/>
  <c r="E72" i="1"/>
  <c r="C72" i="1"/>
  <c r="E74" i="1"/>
  <c r="C74" i="1"/>
  <c r="E75" i="1"/>
  <c r="C75" i="1"/>
  <c r="E77" i="1"/>
  <c r="C77" i="1"/>
  <c r="E78" i="1"/>
  <c r="C78" i="1"/>
  <c r="E80" i="1"/>
  <c r="C80" i="1"/>
  <c r="E81" i="1"/>
  <c r="C81" i="1"/>
  <c r="E83" i="1"/>
  <c r="C83" i="1"/>
  <c r="E84" i="1"/>
  <c r="C84" i="1"/>
  <c r="E86" i="1"/>
  <c r="C86" i="1"/>
  <c r="E87" i="1"/>
  <c r="C87" i="1"/>
  <c r="E88" i="1"/>
  <c r="C88" i="1"/>
  <c r="D13" i="1"/>
  <c r="D12" i="1"/>
  <c r="E13" i="1"/>
  <c r="E12" i="1"/>
  <c r="F13" i="1"/>
  <c r="F12" i="1"/>
  <c r="F11" i="1"/>
  <c r="D17" i="1"/>
  <c r="D16" i="1"/>
  <c r="E17" i="1"/>
  <c r="C17" i="1"/>
  <c r="F17" i="1"/>
  <c r="F16" i="1"/>
  <c r="G17" i="1"/>
  <c r="D20" i="1"/>
  <c r="F20" i="1"/>
  <c r="E21" i="1"/>
  <c r="C21" i="1"/>
  <c r="E20" i="1"/>
  <c r="C20" i="1"/>
  <c r="E22" i="1"/>
  <c r="C22" i="1"/>
  <c r="G23" i="1"/>
  <c r="D24" i="1"/>
  <c r="D23" i="1"/>
  <c r="C23" i="1"/>
  <c r="E24" i="1"/>
  <c r="C24" i="1"/>
  <c r="F24" i="1"/>
  <c r="F23" i="1"/>
  <c r="D28" i="1"/>
  <c r="E28" i="1"/>
  <c r="C28" i="1"/>
  <c r="F28" i="1"/>
  <c r="D32" i="1"/>
  <c r="C32" i="1"/>
  <c r="E32" i="1"/>
  <c r="E23" i="1"/>
  <c r="F32" i="1"/>
  <c r="D35" i="1"/>
  <c r="D125" i="1"/>
  <c r="C125" i="1"/>
  <c r="C35" i="1"/>
  <c r="E35" i="1"/>
  <c r="F35" i="1"/>
  <c r="F125" i="1"/>
  <c r="D38" i="1"/>
  <c r="D44" i="1"/>
  <c r="D120" i="1"/>
  <c r="C120" i="1"/>
  <c r="C44" i="1"/>
  <c r="E44" i="1"/>
  <c r="E42" i="1"/>
  <c r="F44" i="1"/>
  <c r="F120" i="1"/>
  <c r="F118" i="1"/>
  <c r="F42" i="1"/>
  <c r="D46" i="1"/>
  <c r="E46" i="1"/>
  <c r="F46" i="1"/>
  <c r="D49" i="1"/>
  <c r="C49" i="1"/>
  <c r="E49" i="1"/>
  <c r="F49" i="1"/>
  <c r="C55" i="1"/>
  <c r="F53" i="1"/>
  <c r="E53" i="1"/>
  <c r="D60" i="1"/>
  <c r="E60" i="1"/>
  <c r="C60" i="1"/>
  <c r="F60" i="1"/>
  <c r="D64" i="1"/>
  <c r="D67" i="1"/>
  <c r="D63" i="1"/>
  <c r="F67" i="1"/>
  <c r="E67" i="1"/>
  <c r="D70" i="1"/>
  <c r="F70" i="1"/>
  <c r="E70" i="1"/>
  <c r="C70" i="1"/>
  <c r="D73" i="1"/>
  <c r="F73" i="1"/>
  <c r="E73" i="1"/>
  <c r="C73" i="1"/>
  <c r="D76" i="1"/>
  <c r="C76" i="1"/>
  <c r="F76" i="1"/>
  <c r="E76" i="1"/>
  <c r="D79" i="1"/>
  <c r="C79" i="1"/>
  <c r="F79" i="1"/>
  <c r="E79" i="1"/>
  <c r="D82" i="1"/>
  <c r="C82" i="1"/>
  <c r="F82" i="1"/>
  <c r="E82" i="1"/>
  <c r="D85" i="1"/>
  <c r="C85" i="1"/>
  <c r="F85" i="1"/>
  <c r="E85" i="1"/>
  <c r="D93" i="1"/>
  <c r="D92" i="1"/>
  <c r="D91" i="1"/>
  <c r="C94" i="1"/>
  <c r="F96" i="1"/>
  <c r="D98" i="1"/>
  <c r="D104" i="1"/>
  <c r="D103" i="1"/>
  <c r="D109" i="1"/>
  <c r="D116" i="1"/>
  <c r="F116" i="1"/>
  <c r="F115" i="1"/>
  <c r="F114" i="1"/>
  <c r="E117" i="1"/>
  <c r="C117" i="1"/>
  <c r="F117" i="1"/>
  <c r="D119" i="1"/>
  <c r="C119" i="1"/>
  <c r="E119" i="1"/>
  <c r="F119" i="1"/>
  <c r="D123" i="1"/>
  <c r="D121" i="1"/>
  <c r="E123" i="1"/>
  <c r="E121" i="1"/>
  <c r="E118" i="1"/>
  <c r="F123" i="1"/>
  <c r="D127" i="1"/>
  <c r="D126" i="1"/>
  <c r="E127" i="1"/>
  <c r="C127" i="1"/>
  <c r="F127" i="1"/>
  <c r="D128" i="1"/>
  <c r="E128" i="1"/>
  <c r="E126" i="1"/>
  <c r="C126" i="1"/>
  <c r="C128" i="1"/>
  <c r="F128" i="1"/>
  <c r="F111" i="1"/>
  <c r="E111" i="1"/>
  <c r="C111" i="1"/>
  <c r="F109" i="1"/>
  <c r="E125" i="1"/>
  <c r="E96" i="1"/>
  <c r="C96" i="1"/>
  <c r="C13" i="1"/>
  <c r="E120" i="1"/>
  <c r="E116" i="1"/>
  <c r="D124" i="1"/>
  <c r="E124" i="1"/>
  <c r="C124" i="1"/>
  <c r="D115" i="1"/>
  <c r="E109" i="1"/>
  <c r="E103" i="1"/>
  <c r="C39" i="1"/>
  <c r="C64" i="1"/>
  <c r="E56" i="1"/>
  <c r="C56" i="1"/>
  <c r="C59" i="1"/>
  <c r="F100" i="1"/>
  <c r="E100" i="1"/>
  <c r="D53" i="1"/>
  <c r="C53" i="1"/>
  <c r="C95" i="1"/>
  <c r="C46" i="1"/>
  <c r="C116" i="1"/>
  <c r="E106" i="1"/>
  <c r="D42" i="1"/>
  <c r="C42" i="1"/>
  <c r="C106" i="1"/>
  <c r="E104" i="1"/>
  <c r="C104" i="1"/>
  <c r="E98" i="1"/>
  <c r="C98" i="1"/>
  <c r="C100" i="1"/>
  <c r="C93" i="1"/>
  <c r="E92" i="1"/>
  <c r="E91" i="1"/>
  <c r="C91" i="1"/>
  <c r="D11" i="1"/>
  <c r="C12" i="1"/>
  <c r="C121" i="1"/>
  <c r="C67" i="1"/>
  <c r="E63" i="1"/>
  <c r="C63" i="1"/>
  <c r="F103" i="1"/>
  <c r="C103" i="1"/>
  <c r="E16" i="1"/>
  <c r="E11" i="1"/>
  <c r="E89" i="1"/>
  <c r="F63" i="1"/>
  <c r="F89" i="1"/>
  <c r="D118" i="1"/>
  <c r="C123" i="1"/>
  <c r="C109" i="1"/>
  <c r="F98" i="1"/>
  <c r="F92" i="1"/>
  <c r="F91" i="1"/>
  <c r="F129" i="1"/>
  <c r="C92" i="1"/>
  <c r="E115" i="1"/>
  <c r="E114" i="1"/>
  <c r="C115" i="1"/>
  <c r="C16" i="1"/>
  <c r="E129" i="1"/>
  <c r="C118" i="1"/>
  <c r="D114" i="1"/>
  <c r="C11" i="1"/>
  <c r="D89" i="1"/>
  <c r="C89" i="1"/>
  <c r="C114" i="1"/>
  <c r="D129" i="1"/>
  <c r="C129" i="1"/>
</calcChain>
</file>

<file path=xl/sharedStrings.xml><?xml version="1.0" encoding="utf-8"?>
<sst xmlns="http://schemas.openxmlformats.org/spreadsheetml/2006/main" count="141" uniqueCount="81">
  <si>
    <t xml:space="preserve">Найменування </t>
  </si>
  <si>
    <t>Код функції</t>
  </si>
  <si>
    <t>Загальний фонд</t>
  </si>
  <si>
    <t>Спеціальний фонд</t>
  </si>
  <si>
    <t>Всього</t>
  </si>
  <si>
    <t>Разом</t>
  </si>
  <si>
    <t>у т.ч. бюджт розвитку</t>
  </si>
  <si>
    <t>1</t>
  </si>
  <si>
    <t>2</t>
  </si>
  <si>
    <t>3</t>
  </si>
  <si>
    <t>6</t>
  </si>
  <si>
    <t>9</t>
  </si>
  <si>
    <t>12</t>
  </si>
  <si>
    <t xml:space="preserve">Фінансування бюджету за типом кредитора </t>
  </si>
  <si>
    <t>Внутрішнє фінансування</t>
  </si>
  <si>
    <t>Фінансування за рахунок коштів  державних фондів</t>
  </si>
  <si>
    <t>Позики, одержані з державних фондів</t>
  </si>
  <si>
    <t>Одержано позик</t>
  </si>
  <si>
    <t>Погашено позик</t>
  </si>
  <si>
    <t>Фінансування за рахунок позик банківських установ</t>
  </si>
  <si>
    <t>Фінансування за рахунок позик Національного банку України</t>
  </si>
  <si>
    <t>,</t>
  </si>
  <si>
    <t xml:space="preserve">Фінансування за рахунок інших банків </t>
  </si>
  <si>
    <t>Інше внутрішнє фінансування</t>
  </si>
  <si>
    <t>Позики інших фінансових установ</t>
  </si>
  <si>
    <t>Зміна обсягів вимог до інших фінансових установ, що використовуються для управління ліквідністю</t>
  </si>
  <si>
    <t>Позики нефінансових державних підприємств</t>
  </si>
  <si>
    <t>Зміна обсягів цінних паперів нефінансових державних підприємств, що використовуються для управління ліквідністю</t>
  </si>
  <si>
    <t>Позики нефінансового приватного сектора</t>
  </si>
  <si>
    <t>Фінансування за рахунок коштів єдиного казначейського рахунку</t>
  </si>
  <si>
    <t>Одержано</t>
  </si>
  <si>
    <t>Повернено</t>
  </si>
  <si>
    <t>Надходження від приватизації державного майна</t>
  </si>
  <si>
    <t>Фінансування за рахунок залишків коштів на рахунках бюджетних установ</t>
  </si>
  <si>
    <t>На початок періоду</t>
  </si>
  <si>
    <t>На кінець періоду</t>
  </si>
  <si>
    <t>Інші розрахунки</t>
  </si>
  <si>
    <t>Зміни обсягів депозитів і цінних паперів, що використовуються для управління ліквідністю</t>
  </si>
  <si>
    <t>Повернення коштів з депозитів або пред'явлення цінних паперів</t>
  </si>
  <si>
    <t>Розміщення коштів на депозитах або придбання цінних паперів</t>
  </si>
  <si>
    <t>Коригування</t>
  </si>
  <si>
    <t>Різниця між вартісною оцінкою вищезазначених статей і ціною нового випуску зобов'язань</t>
  </si>
  <si>
    <t>Різниця між вартісною оцінкою вищезазначених статей і ціною при погашенні зобов'язань</t>
  </si>
  <si>
    <t>Переоцінка вартості в національній валюті</t>
  </si>
  <si>
    <t>Фінансування за рахунок зміни залишків коштів місцевих бюджетів</t>
  </si>
  <si>
    <t>Передача коштів із спеціального до загального фонду бюджету</t>
  </si>
  <si>
    <t>Передача коштів із загального до спеціального фонду бюджету</t>
  </si>
  <si>
    <t xml:space="preserve">Передача коштів із загального до бюджету розвитку (спеціального фонду) </t>
  </si>
  <si>
    <t>Зміни обсягів товарно-матеріальних цінностей</t>
  </si>
  <si>
    <t>Зовнішнє фінансування</t>
  </si>
  <si>
    <t>Позики, надані міжнародними організаціями економічного розвитку</t>
  </si>
  <si>
    <t>Позики, надані органами управління іноземних держав</t>
  </si>
  <si>
    <t>Позики, надані іноземними комерційними банками</t>
  </si>
  <si>
    <t>Позики, надані постачальниками</t>
  </si>
  <si>
    <t>Позики, не віднесені до інших категорій</t>
  </si>
  <si>
    <t xml:space="preserve"> Зміни обсягів депозитів і цінних паперів, що використовуються для управління ліквідністю</t>
  </si>
  <si>
    <t xml:space="preserve"> Повернення коштів з депозитів або пред'явлення цінних паперів</t>
  </si>
  <si>
    <t xml:space="preserve">Разом  коштів,  отриманих  з усіх джерел фінансування бюджету за типом кредитора </t>
  </si>
  <si>
    <t>Фінансування бюджету за типом боргового зобов'язання</t>
  </si>
  <si>
    <t>Фінансування за борговими операціями</t>
  </si>
  <si>
    <t>Запозичення</t>
  </si>
  <si>
    <t>Внутрішні запозичення</t>
  </si>
  <si>
    <t>Довгострокові зобов'язання</t>
  </si>
  <si>
    <t>Середньострокові зобов'язання</t>
  </si>
  <si>
    <t>Короткострокові зобов'язання та векселі</t>
  </si>
  <si>
    <t>Інші зобов'язання</t>
  </si>
  <si>
    <t>Зовнішні запозичення</t>
  </si>
  <si>
    <t>Погашення</t>
  </si>
  <si>
    <t>Внутрішні зобов'язання</t>
  </si>
  <si>
    <t>Зовнішні зобов'язання</t>
  </si>
  <si>
    <t>Фінансування за активними операціями</t>
  </si>
  <si>
    <t>Зміни обсягів готівкових коштів</t>
  </si>
  <si>
    <t>Кошти, одержані із загального фонду бюджету до бюджету розвитку (спеціального фонду)</t>
  </si>
  <si>
    <t>Разом  коштів,  отриманих  з усіх джерел фінансування бюджету за типом боргового зобов'язання</t>
  </si>
  <si>
    <t xml:space="preserve">Секретар міської ради </t>
  </si>
  <si>
    <t>(грн.)</t>
  </si>
  <si>
    <t>(код бюджету)</t>
  </si>
  <si>
    <r>
      <rPr>
        <sz val="11"/>
        <rFont val="Times New Roman"/>
        <family val="1"/>
        <charset val="204"/>
      </rPr>
      <t>Додаток 2</t>
    </r>
    <r>
      <rPr>
        <sz val="12"/>
        <rFont val="Times New Roman"/>
        <family val="1"/>
        <charset val="204"/>
      </rPr>
      <t xml:space="preserve">
</t>
    </r>
    <r>
      <rPr>
        <sz val="10"/>
        <rFont val="Times New Roman"/>
        <family val="1"/>
        <charset val="204"/>
      </rPr>
      <t>до рішення _____ міської ради                                                                          від _______________  №______</t>
    </r>
  </si>
  <si>
    <t>Фінансування  бюджету  Івано-Франківської міської територіальної громади на 2023 рік</t>
  </si>
  <si>
    <t xml:space="preserve">  0953300000    </t>
  </si>
  <si>
    <t>Віктор СИНИШИН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</si>
</sst>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Helv"/>
      <charset val="204"/>
    </font>
    <font>
      <b/>
      <sz val="11"/>
      <color indexed="8"/>
      <name val="Times New Roman"/>
      <family val="1"/>
      <charset val="204"/>
    </font>
    <font>
      <sz val="12"/>
      <name val="Times New Roman Cyr"/>
      <family val="1"/>
      <charset val="204"/>
    </font>
    <font>
      <sz val="10.5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.5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Times New Roman"/>
      <family val="1"/>
    </font>
    <font>
      <b/>
      <sz val="12"/>
      <color indexed="8"/>
      <name val="Times New Roman"/>
      <family val="1"/>
      <charset val="204"/>
    </font>
    <font>
      <b/>
      <sz val="10.5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</font>
    <font>
      <sz val="8"/>
      <name val="Arial Cyr"/>
      <charset val="204"/>
    </font>
    <font>
      <sz val="10"/>
      <name val="Arial Cyr"/>
      <charset val="204"/>
    </font>
    <font>
      <sz val="14"/>
      <name val="Arial Cyr"/>
      <charset val="204"/>
    </font>
    <font>
      <sz val="14"/>
      <color indexed="8"/>
      <name val="Times New Roman"/>
      <family val="1"/>
      <charset val="204"/>
    </font>
    <font>
      <sz val="10.5"/>
      <color indexed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u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9" fillId="0" borderId="0"/>
    <xf numFmtId="0" fontId="21" fillId="0" borderId="0"/>
    <xf numFmtId="0" fontId="7" fillId="0" borderId="0"/>
  </cellStyleXfs>
  <cellXfs count="59">
    <xf numFmtId="0" fontId="0" fillId="0" borderId="0" xfId="0"/>
    <xf numFmtId="0" fontId="1" fillId="0" borderId="0" xfId="0" applyFont="1" applyFill="1" applyAlignment="1">
      <alignment vertical="center"/>
    </xf>
    <xf numFmtId="0" fontId="4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Fill="1" applyBorder="1" applyAlignment="1">
      <alignment vertical="center"/>
    </xf>
    <xf numFmtId="49" fontId="6" fillId="0" borderId="2" xfId="0" applyNumberFormat="1" applyFont="1" applyFill="1" applyBorder="1" applyAlignment="1" applyProtection="1">
      <alignment horizontal="center" vertical="center" wrapText="1"/>
      <protection hidden="1"/>
    </xf>
    <xf numFmtId="3" fontId="12" fillId="0" borderId="3" xfId="0" applyNumberFormat="1" applyFont="1" applyFill="1" applyBorder="1" applyAlignment="1" applyProtection="1">
      <alignment horizontal="right" vertical="center"/>
    </xf>
    <xf numFmtId="3" fontId="1" fillId="0" borderId="0" xfId="0" applyNumberFormat="1" applyFont="1" applyFill="1" applyBorder="1" applyAlignment="1">
      <alignment vertical="center"/>
    </xf>
    <xf numFmtId="3" fontId="10" fillId="0" borderId="0" xfId="0" applyNumberFormat="1" applyFont="1" applyFill="1" applyBorder="1" applyAlignment="1" applyProtection="1">
      <alignment horizontal="right" vertical="center"/>
    </xf>
    <xf numFmtId="0" fontId="6" fillId="0" borderId="0" xfId="0" applyFont="1" applyFill="1" applyAlignment="1">
      <alignment vertical="center"/>
    </xf>
    <xf numFmtId="0" fontId="6" fillId="0" borderId="0" xfId="0" applyFont="1" applyFill="1" applyBorder="1" applyAlignment="1">
      <alignment vertical="center"/>
    </xf>
    <xf numFmtId="3" fontId="1" fillId="0" borderId="0" xfId="0" applyNumberFormat="1" applyFont="1" applyFill="1" applyAlignment="1">
      <alignment vertical="center"/>
    </xf>
    <xf numFmtId="0" fontId="18" fillId="0" borderId="0" xfId="0" applyFont="1" applyFill="1" applyAlignment="1">
      <alignment horizontal="left" vertical="center"/>
    </xf>
    <xf numFmtId="0" fontId="19" fillId="0" borderId="0" xfId="0" applyNumberFormat="1" applyFont="1" applyFill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  <xf numFmtId="49" fontId="8" fillId="0" borderId="2" xfId="1" applyNumberFormat="1" applyFont="1" applyFill="1" applyBorder="1" applyAlignment="1" applyProtection="1">
      <alignment horizontal="center" vertical="center" wrapText="1"/>
      <protection locked="0"/>
    </xf>
    <xf numFmtId="3" fontId="10" fillId="0" borderId="2" xfId="0" applyNumberFormat="1" applyFont="1" applyFill="1" applyBorder="1" applyAlignment="1">
      <alignment horizontal="right" vertical="center"/>
    </xf>
    <xf numFmtId="49" fontId="11" fillId="0" borderId="2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2" xfId="0" applyFont="1" applyFill="1" applyBorder="1" applyAlignment="1" applyProtection="1">
      <alignment horizontal="center" vertical="center"/>
    </xf>
    <xf numFmtId="3" fontId="12" fillId="0" borderId="2" xfId="0" applyNumberFormat="1" applyFont="1" applyFill="1" applyBorder="1" applyAlignment="1" applyProtection="1">
      <alignment horizontal="right" vertical="center"/>
    </xf>
    <xf numFmtId="0" fontId="4" fillId="0" borderId="2" xfId="0" applyFont="1" applyFill="1" applyBorder="1" applyAlignment="1" applyProtection="1">
      <alignment vertical="center" wrapText="1"/>
    </xf>
    <xf numFmtId="3" fontId="12" fillId="0" borderId="2" xfId="0" applyNumberFormat="1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vertical="center" wrapText="1"/>
    </xf>
    <xf numFmtId="0" fontId="13" fillId="0" borderId="2" xfId="0" applyFont="1" applyFill="1" applyBorder="1" applyAlignment="1" applyProtection="1">
      <alignment vertical="center" wrapText="1"/>
    </xf>
    <xf numFmtId="0" fontId="14" fillId="0" borderId="2" xfId="0" applyFont="1" applyFill="1" applyBorder="1" applyAlignment="1" applyProtection="1">
      <alignment horizontal="center" vertical="center"/>
    </xf>
    <xf numFmtId="3" fontId="10" fillId="0" borderId="2" xfId="0" applyNumberFormat="1" applyFont="1" applyFill="1" applyBorder="1" applyAlignment="1" applyProtection="1">
      <alignment horizontal="right" vertical="center"/>
    </xf>
    <xf numFmtId="3" fontId="10" fillId="0" borderId="2" xfId="0" applyNumberFormat="1" applyFont="1" applyFill="1" applyBorder="1" applyAlignment="1" applyProtection="1">
      <alignment horizontal="center" vertical="center"/>
    </xf>
    <xf numFmtId="3" fontId="10" fillId="0" borderId="2" xfId="1" applyNumberFormat="1" applyFont="1" applyFill="1" applyBorder="1" applyAlignment="1" applyProtection="1">
      <alignment horizontal="right" vertical="center"/>
    </xf>
    <xf numFmtId="3" fontId="10" fillId="0" borderId="2" xfId="0" applyNumberFormat="1" applyFont="1" applyFill="1" applyBorder="1" applyAlignment="1">
      <alignment vertical="center"/>
    </xf>
    <xf numFmtId="3" fontId="15" fillId="0" borderId="2" xfId="1" applyNumberFormat="1" applyFont="1" applyBorder="1" applyAlignment="1" applyProtection="1">
      <alignment horizontal="right" vertical="center"/>
      <protection locked="0"/>
    </xf>
    <xf numFmtId="3" fontId="10" fillId="0" borderId="2" xfId="0" applyNumberFormat="1" applyFont="1" applyFill="1" applyBorder="1" applyAlignment="1" applyProtection="1">
      <alignment horizontal="right" vertical="center"/>
      <protection locked="0"/>
    </xf>
    <xf numFmtId="3" fontId="12" fillId="0" borderId="2" xfId="0" applyNumberFormat="1" applyFont="1" applyFill="1" applyBorder="1" applyAlignment="1" applyProtection="1">
      <alignment horizontal="right" vertical="center"/>
      <protection locked="0"/>
    </xf>
    <xf numFmtId="3" fontId="10" fillId="0" borderId="2" xfId="1" applyNumberFormat="1" applyFont="1" applyFill="1" applyBorder="1" applyAlignment="1" applyProtection="1">
      <alignment horizontal="right" vertical="center"/>
      <protection locked="0"/>
    </xf>
    <xf numFmtId="0" fontId="14" fillId="0" borderId="2" xfId="0" applyFont="1" applyFill="1" applyBorder="1" applyAlignment="1" applyProtection="1">
      <alignment horizontal="center" vertical="center"/>
      <protection locked="0"/>
    </xf>
    <xf numFmtId="0" fontId="5" fillId="0" borderId="2" xfId="0" applyFont="1" applyFill="1" applyBorder="1" applyAlignment="1" applyProtection="1">
      <alignment horizontal="center" vertical="center"/>
      <protection locked="0"/>
    </xf>
    <xf numFmtId="0" fontId="16" fillId="0" borderId="2" xfId="0" applyFont="1" applyFill="1" applyBorder="1" applyAlignment="1" applyProtection="1">
      <alignment horizontal="center" vertical="center" wrapText="1"/>
    </xf>
    <xf numFmtId="0" fontId="8" fillId="0" borderId="2" xfId="0" applyFont="1" applyFill="1" applyBorder="1" applyAlignment="1" applyProtection="1">
      <alignment horizontal="center" vertical="center" wrapText="1"/>
    </xf>
    <xf numFmtId="3" fontId="17" fillId="0" borderId="2" xfId="0" applyNumberFormat="1" applyFont="1" applyFill="1" applyBorder="1" applyAlignment="1" applyProtection="1">
      <alignment horizontal="right" vertical="center" wrapText="1"/>
    </xf>
    <xf numFmtId="0" fontId="5" fillId="0" borderId="2" xfId="0" applyFont="1" applyFill="1" applyBorder="1" applyAlignment="1" applyProtection="1">
      <alignment horizontal="center" vertical="center"/>
      <protection hidden="1"/>
    </xf>
    <xf numFmtId="3" fontId="12" fillId="0" borderId="2" xfId="0" applyNumberFormat="1" applyFont="1" applyFill="1" applyBorder="1" applyAlignment="1" applyProtection="1">
      <alignment horizontal="right" vertical="center"/>
      <protection hidden="1"/>
    </xf>
    <xf numFmtId="0" fontId="14" fillId="0" borderId="2" xfId="0" applyFont="1" applyFill="1" applyBorder="1" applyAlignment="1" applyProtection="1">
      <alignment horizontal="center" vertical="center"/>
      <protection hidden="1"/>
    </xf>
    <xf numFmtId="3" fontId="10" fillId="0" borderId="2" xfId="0" applyNumberFormat="1" applyFont="1" applyFill="1" applyBorder="1" applyAlignment="1" applyProtection="1">
      <alignment horizontal="right" vertical="center"/>
      <protection hidden="1"/>
    </xf>
    <xf numFmtId="0" fontId="4" fillId="0" borderId="2" xfId="0" applyFont="1" applyFill="1" applyBorder="1" applyAlignment="1" applyProtection="1">
      <alignment horizontal="center" vertical="center" wrapText="1"/>
      <protection hidden="1"/>
    </xf>
    <xf numFmtId="0" fontId="14" fillId="0" borderId="2" xfId="0" applyFont="1" applyFill="1" applyBorder="1" applyAlignment="1" applyProtection="1">
      <alignment vertical="center"/>
      <protection locked="0"/>
    </xf>
    <xf numFmtId="0" fontId="23" fillId="0" borderId="0" xfId="0" applyFont="1"/>
    <xf numFmtId="0" fontId="22" fillId="0" borderId="0" xfId="0" applyFont="1"/>
    <xf numFmtId="3" fontId="24" fillId="0" borderId="2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Border="1" applyAlignment="1" applyProtection="1">
      <alignment horizontal="center" vertical="center" wrapText="1"/>
      <protection hidden="1"/>
    </xf>
    <xf numFmtId="0" fontId="26" fillId="0" borderId="1" xfId="0" applyFont="1" applyFill="1" applyBorder="1" applyAlignment="1" applyProtection="1">
      <alignment horizontal="center" vertical="center" wrapText="1"/>
      <protection hidden="1"/>
    </xf>
    <xf numFmtId="0" fontId="25" fillId="2" borderId="0" xfId="2" applyFont="1" applyFill="1" applyAlignment="1">
      <alignment vertical="center" wrapText="1"/>
    </xf>
    <xf numFmtId="49" fontId="27" fillId="2" borderId="0" xfId="2" applyNumberFormat="1" applyFont="1" applyFill="1" applyAlignment="1">
      <alignment vertical="center" wrapText="1"/>
    </xf>
    <xf numFmtId="49" fontId="27" fillId="2" borderId="0" xfId="2" applyNumberFormat="1" applyFont="1" applyFill="1" applyAlignment="1">
      <alignment horizontal="left" vertical="center" wrapText="1"/>
    </xf>
    <xf numFmtId="0" fontId="25" fillId="2" borderId="0" xfId="2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 applyProtection="1">
      <alignment horizontal="center" vertical="center" wrapText="1"/>
      <protection hidden="1"/>
    </xf>
    <xf numFmtId="49" fontId="5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_ZV1PIV98" xfId="1"/>
    <cellStyle name="Обычный_СОЦ-ЕКОН.РОЗВ.2009" xfId="2"/>
    <cellStyle name="Стиль 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7"/>
  <sheetViews>
    <sheetView tabSelected="1" view="pageBreakPreview" topLeftCell="A63" zoomScale="95" zoomScaleNormal="95" zoomScaleSheetLayoutView="95" workbookViewId="0">
      <selection activeCell="E133" sqref="E133"/>
    </sheetView>
  </sheetViews>
  <sheetFormatPr defaultColWidth="10.42578125" defaultRowHeight="12.75" x14ac:dyDescent="0.2"/>
  <cols>
    <col min="1" max="1" width="54.140625" style="1" customWidth="1"/>
    <col min="2" max="2" width="9.85546875" style="1" customWidth="1"/>
    <col min="3" max="3" width="14" style="1" customWidth="1"/>
    <col min="4" max="4" width="13.85546875" style="1" customWidth="1"/>
    <col min="5" max="5" width="14" style="1" customWidth="1"/>
    <col min="6" max="6" width="15.5703125" style="1" customWidth="1"/>
    <col min="7" max="7" width="0.42578125" style="1" hidden="1" customWidth="1"/>
    <col min="8" max="8" width="10.5703125" style="1" customWidth="1"/>
    <col min="9" max="9" width="11" style="1" bestFit="1" customWidth="1"/>
    <col min="10" max="16384" width="10.42578125" style="1"/>
  </cols>
  <sheetData>
    <row r="1" spans="1:12" ht="69.75" customHeight="1" x14ac:dyDescent="0.2">
      <c r="D1" s="54" t="s">
        <v>77</v>
      </c>
      <c r="E1" s="54"/>
      <c r="F1" s="54"/>
      <c r="G1" s="54"/>
    </row>
    <row r="2" spans="1:12" ht="22.5" customHeight="1" x14ac:dyDescent="0.2">
      <c r="A2" s="55" t="s">
        <v>78</v>
      </c>
      <c r="B2" s="55"/>
      <c r="C2" s="55"/>
      <c r="D2" s="55"/>
      <c r="E2" s="55"/>
      <c r="F2" s="55"/>
    </row>
    <row r="3" spans="1:12" ht="10.9" customHeight="1" x14ac:dyDescent="0.2">
      <c r="A3" s="48"/>
      <c r="B3" s="48"/>
      <c r="C3" s="48"/>
      <c r="D3" s="48"/>
      <c r="E3" s="48"/>
      <c r="F3" s="48"/>
    </row>
    <row r="4" spans="1:12" ht="18.75" x14ac:dyDescent="0.2">
      <c r="A4" s="52" t="s">
        <v>79</v>
      </c>
      <c r="B4" s="51"/>
      <c r="C4" s="48"/>
      <c r="D4" s="48"/>
      <c r="E4" s="48"/>
      <c r="F4" s="48"/>
    </row>
    <row r="5" spans="1:12" ht="19.149999999999999" customHeight="1" x14ac:dyDescent="0.2">
      <c r="A5" s="53" t="s">
        <v>76</v>
      </c>
      <c r="B5" s="50"/>
      <c r="C5" s="48"/>
      <c r="D5" s="48"/>
      <c r="E5" s="48"/>
      <c r="F5" s="48"/>
    </row>
    <row r="6" spans="1:12" ht="11.25" customHeight="1" x14ac:dyDescent="0.2">
      <c r="A6" s="2"/>
      <c r="B6" s="2"/>
      <c r="C6" s="2"/>
      <c r="D6" s="2"/>
      <c r="E6" s="2"/>
      <c r="F6" s="49" t="s">
        <v>75</v>
      </c>
    </row>
    <row r="7" spans="1:12" ht="14.25" customHeight="1" x14ac:dyDescent="0.2">
      <c r="A7" s="56" t="s">
        <v>0</v>
      </c>
      <c r="B7" s="57" t="s">
        <v>1</v>
      </c>
      <c r="C7" s="58" t="s">
        <v>4</v>
      </c>
      <c r="D7" s="58" t="s">
        <v>2</v>
      </c>
      <c r="E7" s="58" t="s">
        <v>3</v>
      </c>
      <c r="F7" s="58"/>
    </row>
    <row r="8" spans="1:12" ht="33" customHeight="1" x14ac:dyDescent="0.2">
      <c r="A8" s="56"/>
      <c r="B8" s="57"/>
      <c r="C8" s="58"/>
      <c r="D8" s="58"/>
      <c r="E8" s="14" t="s">
        <v>5</v>
      </c>
      <c r="F8" s="13" t="s">
        <v>6</v>
      </c>
    </row>
    <row r="9" spans="1:12" ht="13.5" customHeight="1" x14ac:dyDescent="0.2">
      <c r="A9" s="4" t="s">
        <v>7</v>
      </c>
      <c r="B9" s="4" t="s">
        <v>8</v>
      </c>
      <c r="C9" s="4" t="s">
        <v>12</v>
      </c>
      <c r="D9" s="4" t="s">
        <v>9</v>
      </c>
      <c r="E9" s="4" t="s">
        <v>10</v>
      </c>
      <c r="F9" s="4" t="s">
        <v>11</v>
      </c>
      <c r="J9" s="3"/>
      <c r="K9" s="3"/>
      <c r="L9" s="3"/>
    </row>
    <row r="10" spans="1:12" ht="16.5" customHeight="1" x14ac:dyDescent="0.2">
      <c r="A10" s="15" t="s">
        <v>13</v>
      </c>
      <c r="B10" s="16"/>
      <c r="C10" s="16"/>
      <c r="D10" s="17"/>
      <c r="E10" s="16"/>
      <c r="F10" s="18"/>
      <c r="J10" s="3"/>
      <c r="K10" s="3"/>
      <c r="L10" s="3"/>
    </row>
    <row r="11" spans="1:12" ht="15.75" x14ac:dyDescent="0.2">
      <c r="A11" s="15" t="s">
        <v>14</v>
      </c>
      <c r="B11" s="19">
        <v>200000</v>
      </c>
      <c r="C11" s="20">
        <f t="shared" ref="C11:C22" si="0">D11+E11</f>
        <v>102864829</v>
      </c>
      <c r="D11" s="20">
        <f>(D12+D16+SUM(D23+D41+D42)+SUM(D46+D49+D53+D60))</f>
        <v>-416060417</v>
      </c>
      <c r="E11" s="20">
        <f>(E12+E16+SUM(E23+E41+E42)+SUM(E46+E49+E53+E60))</f>
        <v>518925246</v>
      </c>
      <c r="F11" s="20">
        <f>(F12+F16+SUM(F23+F41+F42)+SUM(F46+F49+F53+F60))</f>
        <v>517783045</v>
      </c>
      <c r="J11" s="3"/>
      <c r="K11" s="3"/>
      <c r="L11" s="6"/>
    </row>
    <row r="12" spans="1:12" ht="31.5" hidden="1" x14ac:dyDescent="0.2">
      <c r="A12" s="21" t="s">
        <v>15</v>
      </c>
      <c r="B12" s="19">
        <v>201000</v>
      </c>
      <c r="C12" s="20">
        <f t="shared" si="0"/>
        <v>0</v>
      </c>
      <c r="D12" s="20">
        <f>D13</f>
        <v>0</v>
      </c>
      <c r="E12" s="20">
        <f>E13</f>
        <v>0</v>
      </c>
      <c r="F12" s="22">
        <f>F13</f>
        <v>0</v>
      </c>
      <c r="J12" s="3"/>
      <c r="K12" s="3"/>
      <c r="L12" s="3"/>
    </row>
    <row r="13" spans="1:12" ht="15.75" hidden="1" x14ac:dyDescent="0.2">
      <c r="A13" s="23" t="s">
        <v>16</v>
      </c>
      <c r="B13" s="19">
        <v>201100</v>
      </c>
      <c r="C13" s="20">
        <f t="shared" si="0"/>
        <v>0</v>
      </c>
      <c r="D13" s="20">
        <f>D14-D15</f>
        <v>0</v>
      </c>
      <c r="E13" s="20">
        <f>E14-E15</f>
        <v>0</v>
      </c>
      <c r="F13" s="22">
        <f>F14-F15</f>
        <v>0</v>
      </c>
      <c r="J13" s="3"/>
      <c r="K13" s="3"/>
      <c r="L13" s="3"/>
    </row>
    <row r="14" spans="1:12" ht="15.75" hidden="1" x14ac:dyDescent="0.2">
      <c r="A14" s="24" t="s">
        <v>17</v>
      </c>
      <c r="B14" s="25">
        <v>201110</v>
      </c>
      <c r="C14" s="20">
        <f t="shared" si="0"/>
        <v>0</v>
      </c>
      <c r="D14" s="26"/>
      <c r="E14" s="26"/>
      <c r="F14" s="27"/>
      <c r="J14" s="3"/>
      <c r="K14" s="3"/>
      <c r="L14" s="3"/>
    </row>
    <row r="15" spans="1:12" ht="15.75" hidden="1" x14ac:dyDescent="0.2">
      <c r="A15" s="24" t="s">
        <v>18</v>
      </c>
      <c r="B15" s="25">
        <v>201120</v>
      </c>
      <c r="C15" s="20">
        <f t="shared" si="0"/>
        <v>0</v>
      </c>
      <c r="D15" s="26"/>
      <c r="E15" s="26"/>
      <c r="F15" s="27"/>
      <c r="J15" s="3"/>
      <c r="K15" s="3"/>
      <c r="L15" s="3"/>
    </row>
    <row r="16" spans="1:12" ht="29.25" hidden="1" customHeight="1" x14ac:dyDescent="0.2">
      <c r="A16" s="21" t="s">
        <v>19</v>
      </c>
      <c r="B16" s="19">
        <v>202000</v>
      </c>
      <c r="C16" s="20">
        <f t="shared" si="0"/>
        <v>0</v>
      </c>
      <c r="D16" s="20">
        <f>D17+D20</f>
        <v>0</v>
      </c>
      <c r="E16" s="20">
        <f>E17+E20</f>
        <v>0</v>
      </c>
      <c r="F16" s="20">
        <f>F17+F20</f>
        <v>0</v>
      </c>
      <c r="J16" s="3"/>
      <c r="K16" s="3"/>
      <c r="L16" s="3"/>
    </row>
    <row r="17" spans="1:14" ht="31.5" hidden="1" x14ac:dyDescent="0.2">
      <c r="A17" s="23" t="s">
        <v>20</v>
      </c>
      <c r="B17" s="19">
        <v>202100</v>
      </c>
      <c r="C17" s="20">
        <f t="shared" si="0"/>
        <v>0</v>
      </c>
      <c r="D17" s="20">
        <f>D18-D19</f>
        <v>0</v>
      </c>
      <c r="E17" s="20">
        <f>E18-E19</f>
        <v>0</v>
      </c>
      <c r="F17" s="20">
        <f>F18-F19</f>
        <v>0</v>
      </c>
      <c r="G17" s="5">
        <f>G18-G19</f>
        <v>0</v>
      </c>
      <c r="J17" s="3"/>
      <c r="K17" s="3"/>
      <c r="L17" s="3"/>
      <c r="N17" s="1" t="s">
        <v>21</v>
      </c>
    </row>
    <row r="18" spans="1:14" ht="15.75" hidden="1" x14ac:dyDescent="0.2">
      <c r="A18" s="24" t="s">
        <v>17</v>
      </c>
      <c r="B18" s="25">
        <v>202110</v>
      </c>
      <c r="C18" s="20">
        <f t="shared" si="0"/>
        <v>0</v>
      </c>
      <c r="D18" s="26"/>
      <c r="E18" s="26"/>
      <c r="F18" s="26"/>
      <c r="J18" s="3"/>
      <c r="K18" s="3"/>
      <c r="L18" s="3"/>
    </row>
    <row r="19" spans="1:14" ht="15.75" hidden="1" x14ac:dyDescent="0.2">
      <c r="A19" s="24" t="s">
        <v>18</v>
      </c>
      <c r="B19" s="25">
        <v>202120</v>
      </c>
      <c r="C19" s="20">
        <f t="shared" si="0"/>
        <v>0</v>
      </c>
      <c r="D19" s="26"/>
      <c r="E19" s="26"/>
      <c r="F19" s="26"/>
      <c r="J19" s="3"/>
      <c r="K19" s="3"/>
      <c r="L19" s="3"/>
    </row>
    <row r="20" spans="1:14" ht="15.75" hidden="1" x14ac:dyDescent="0.2">
      <c r="A20" s="23" t="s">
        <v>22</v>
      </c>
      <c r="B20" s="19">
        <v>202200</v>
      </c>
      <c r="C20" s="20">
        <f t="shared" si="0"/>
        <v>0</v>
      </c>
      <c r="D20" s="20">
        <f>D21-D22</f>
        <v>0</v>
      </c>
      <c r="E20" s="20">
        <f>E21-E22</f>
        <v>0</v>
      </c>
      <c r="F20" s="20">
        <f>F21-F22</f>
        <v>0</v>
      </c>
      <c r="J20" s="3"/>
      <c r="K20" s="3"/>
      <c r="L20" s="3"/>
    </row>
    <row r="21" spans="1:14" ht="15.75" hidden="1" x14ac:dyDescent="0.2">
      <c r="A21" s="24" t="s">
        <v>17</v>
      </c>
      <c r="B21" s="25">
        <v>202210</v>
      </c>
      <c r="C21" s="20">
        <f t="shared" si="0"/>
        <v>0</v>
      </c>
      <c r="D21" s="26"/>
      <c r="E21" s="26">
        <f>F21</f>
        <v>0</v>
      </c>
      <c r="F21" s="26"/>
      <c r="J21" s="3"/>
      <c r="K21" s="3"/>
      <c r="L21" s="3"/>
    </row>
    <row r="22" spans="1:14" ht="15.75" hidden="1" x14ac:dyDescent="0.2">
      <c r="A22" s="24" t="s">
        <v>18</v>
      </c>
      <c r="B22" s="25">
        <v>202220</v>
      </c>
      <c r="C22" s="20">
        <f t="shared" si="0"/>
        <v>0</v>
      </c>
      <c r="D22" s="26"/>
      <c r="E22" s="26">
        <f>F22</f>
        <v>0</v>
      </c>
      <c r="F22" s="26"/>
      <c r="J22" s="3"/>
      <c r="K22" s="3"/>
      <c r="L22" s="3"/>
    </row>
    <row r="23" spans="1:14" ht="15.75" hidden="1" x14ac:dyDescent="0.2">
      <c r="A23" s="21" t="s">
        <v>23</v>
      </c>
      <c r="B23" s="19">
        <v>203000</v>
      </c>
      <c r="C23" s="20">
        <f>D23+E23</f>
        <v>0</v>
      </c>
      <c r="D23" s="20">
        <f>D24+D28+D32+D35+D38</f>
        <v>0</v>
      </c>
      <c r="E23" s="20">
        <f>E24+E28+E32+E35+E38</f>
        <v>0</v>
      </c>
      <c r="F23" s="20">
        <f>F24+F28+F32+F35+F38</f>
        <v>0</v>
      </c>
      <c r="G23" s="5">
        <f>G24+G28+G32+G35+G38</f>
        <v>0</v>
      </c>
      <c r="J23" s="3"/>
      <c r="K23" s="3"/>
      <c r="L23" s="3"/>
    </row>
    <row r="24" spans="1:14" ht="15.75" hidden="1" x14ac:dyDescent="0.2">
      <c r="A24" s="23" t="s">
        <v>24</v>
      </c>
      <c r="B24" s="19">
        <v>203100</v>
      </c>
      <c r="C24" s="20">
        <f t="shared" ref="C24:C87" si="1">D24+E24</f>
        <v>0</v>
      </c>
      <c r="D24" s="20">
        <f>D25-D26+D27</f>
        <v>0</v>
      </c>
      <c r="E24" s="20">
        <f>E25-E26+E27</f>
        <v>0</v>
      </c>
      <c r="F24" s="28">
        <f>F25-F26+F27</f>
        <v>0</v>
      </c>
      <c r="J24" s="3"/>
      <c r="K24" s="3"/>
      <c r="L24" s="3"/>
    </row>
    <row r="25" spans="1:14" ht="15.75" hidden="1" x14ac:dyDescent="0.2">
      <c r="A25" s="24" t="s">
        <v>17</v>
      </c>
      <c r="B25" s="25">
        <v>203110</v>
      </c>
      <c r="C25" s="20">
        <f t="shared" si="1"/>
        <v>0</v>
      </c>
      <c r="D25" s="26"/>
      <c r="E25" s="26"/>
      <c r="F25" s="26"/>
      <c r="J25" s="3"/>
      <c r="K25" s="3"/>
      <c r="L25" s="3"/>
    </row>
    <row r="26" spans="1:14" ht="15.75" hidden="1" x14ac:dyDescent="0.2">
      <c r="A26" s="24" t="s">
        <v>18</v>
      </c>
      <c r="B26" s="25">
        <v>203120</v>
      </c>
      <c r="C26" s="20">
        <f t="shared" si="1"/>
        <v>0</v>
      </c>
      <c r="D26" s="26"/>
      <c r="E26" s="26"/>
      <c r="F26" s="26"/>
      <c r="J26" s="3"/>
      <c r="K26" s="3"/>
      <c r="L26" s="3"/>
    </row>
    <row r="27" spans="1:14" ht="31.5" hidden="1" x14ac:dyDescent="0.2">
      <c r="A27" s="24" t="s">
        <v>25</v>
      </c>
      <c r="B27" s="25">
        <v>203130</v>
      </c>
      <c r="C27" s="20">
        <f t="shared" si="1"/>
        <v>0</v>
      </c>
      <c r="D27" s="26"/>
      <c r="E27" s="26"/>
      <c r="F27" s="26"/>
      <c r="J27" s="3"/>
      <c r="K27" s="3"/>
      <c r="L27" s="3"/>
    </row>
    <row r="28" spans="1:14" ht="15.75" hidden="1" x14ac:dyDescent="0.2">
      <c r="A28" s="23" t="s">
        <v>26</v>
      </c>
      <c r="B28" s="19">
        <v>203200</v>
      </c>
      <c r="C28" s="20">
        <f t="shared" si="1"/>
        <v>0</v>
      </c>
      <c r="D28" s="20">
        <f>D29-D30+D31</f>
        <v>0</v>
      </c>
      <c r="E28" s="20">
        <f>E29-E30+E31</f>
        <v>0</v>
      </c>
      <c r="F28" s="20">
        <f>F29-F30+F31</f>
        <v>0</v>
      </c>
      <c r="J28" s="3"/>
      <c r="K28" s="3"/>
      <c r="L28" s="3"/>
    </row>
    <row r="29" spans="1:14" ht="15.75" hidden="1" x14ac:dyDescent="0.2">
      <c r="A29" s="24" t="s">
        <v>17</v>
      </c>
      <c r="B29" s="25">
        <v>203210</v>
      </c>
      <c r="C29" s="20">
        <f t="shared" si="1"/>
        <v>0</v>
      </c>
      <c r="D29" s="26"/>
      <c r="E29" s="26"/>
      <c r="F29" s="26"/>
      <c r="J29" s="3"/>
      <c r="K29" s="3"/>
      <c r="L29" s="3"/>
    </row>
    <row r="30" spans="1:14" ht="15.75" hidden="1" x14ac:dyDescent="0.2">
      <c r="A30" s="24" t="s">
        <v>18</v>
      </c>
      <c r="B30" s="25">
        <v>203220</v>
      </c>
      <c r="C30" s="20">
        <f t="shared" si="1"/>
        <v>0</v>
      </c>
      <c r="D30" s="26"/>
      <c r="E30" s="26"/>
      <c r="F30" s="26"/>
      <c r="J30" s="3"/>
      <c r="K30" s="3"/>
      <c r="L30" s="3"/>
    </row>
    <row r="31" spans="1:14" ht="47.25" hidden="1" x14ac:dyDescent="0.2">
      <c r="A31" s="24" t="s">
        <v>27</v>
      </c>
      <c r="B31" s="25">
        <v>203230</v>
      </c>
      <c r="C31" s="20">
        <f t="shared" si="1"/>
        <v>0</v>
      </c>
      <c r="D31" s="26"/>
      <c r="E31" s="26"/>
      <c r="F31" s="26"/>
      <c r="J31" s="3"/>
      <c r="K31" s="3"/>
      <c r="L31" s="3"/>
    </row>
    <row r="32" spans="1:14" ht="15.75" hidden="1" x14ac:dyDescent="0.2">
      <c r="A32" s="23" t="s">
        <v>28</v>
      </c>
      <c r="B32" s="19">
        <v>203300</v>
      </c>
      <c r="C32" s="20">
        <f t="shared" si="1"/>
        <v>0</v>
      </c>
      <c r="D32" s="20">
        <f>D33-D34</f>
        <v>0</v>
      </c>
      <c r="E32" s="20">
        <f>E33-E34</f>
        <v>0</v>
      </c>
      <c r="F32" s="20">
        <f>F33-F34</f>
        <v>0</v>
      </c>
      <c r="J32" s="3"/>
      <c r="K32" s="3"/>
      <c r="L32" s="3"/>
    </row>
    <row r="33" spans="1:12" ht="15.75" hidden="1" x14ac:dyDescent="0.2">
      <c r="A33" s="24" t="s">
        <v>17</v>
      </c>
      <c r="B33" s="25">
        <v>203310</v>
      </c>
      <c r="C33" s="20">
        <f t="shared" si="1"/>
        <v>0</v>
      </c>
      <c r="D33" s="26"/>
      <c r="E33" s="26"/>
      <c r="F33" s="26"/>
      <c r="J33" s="3"/>
      <c r="K33" s="3"/>
      <c r="L33" s="3"/>
    </row>
    <row r="34" spans="1:12" ht="15.75" hidden="1" x14ac:dyDescent="0.2">
      <c r="A34" s="24" t="s">
        <v>18</v>
      </c>
      <c r="B34" s="25">
        <v>203320</v>
      </c>
      <c r="C34" s="20">
        <f t="shared" si="1"/>
        <v>0</v>
      </c>
      <c r="D34" s="26"/>
      <c r="E34" s="26"/>
      <c r="F34" s="26"/>
      <c r="J34" s="3"/>
      <c r="K34" s="3"/>
      <c r="L34" s="3"/>
    </row>
    <row r="35" spans="1:12" ht="31.5" hidden="1" x14ac:dyDescent="0.2">
      <c r="A35" s="23" t="s">
        <v>29</v>
      </c>
      <c r="B35" s="19">
        <v>203400</v>
      </c>
      <c r="C35" s="20">
        <f t="shared" si="1"/>
        <v>0</v>
      </c>
      <c r="D35" s="20">
        <f>D36-D37</f>
        <v>0</v>
      </c>
      <c r="E35" s="20">
        <f>E36-E37</f>
        <v>0</v>
      </c>
      <c r="F35" s="20">
        <f>F36-F37</f>
        <v>0</v>
      </c>
      <c r="J35" s="3"/>
      <c r="K35" s="3"/>
      <c r="L35" s="3"/>
    </row>
    <row r="36" spans="1:12" ht="15.75" hidden="1" x14ac:dyDescent="0.2">
      <c r="A36" s="24" t="s">
        <v>30</v>
      </c>
      <c r="B36" s="25">
        <v>203410</v>
      </c>
      <c r="C36" s="20">
        <f t="shared" si="1"/>
        <v>0</v>
      </c>
      <c r="D36" s="26"/>
      <c r="E36" s="26"/>
      <c r="F36" s="26"/>
      <c r="J36" s="3"/>
      <c r="K36" s="3"/>
      <c r="L36" s="3"/>
    </row>
    <row r="37" spans="1:12" ht="15.75" hidden="1" x14ac:dyDescent="0.2">
      <c r="A37" s="24" t="s">
        <v>31</v>
      </c>
      <c r="B37" s="25">
        <v>203420</v>
      </c>
      <c r="C37" s="20">
        <f t="shared" si="1"/>
        <v>0</v>
      </c>
      <c r="D37" s="26"/>
      <c r="E37" s="26"/>
      <c r="F37" s="26"/>
      <c r="J37" s="3"/>
      <c r="K37" s="3"/>
      <c r="L37" s="3"/>
    </row>
    <row r="38" spans="1:12" ht="15.75" hidden="1" x14ac:dyDescent="0.2">
      <c r="A38" s="23" t="s">
        <v>23</v>
      </c>
      <c r="B38" s="19">
        <v>203500</v>
      </c>
      <c r="C38" s="20">
        <f t="shared" si="1"/>
        <v>0</v>
      </c>
      <c r="D38" s="20">
        <f>D39-D40</f>
        <v>0</v>
      </c>
      <c r="E38" s="20">
        <f>E39+E40</f>
        <v>0</v>
      </c>
      <c r="F38" s="20">
        <f>F39+F40</f>
        <v>0</v>
      </c>
      <c r="J38" s="3"/>
      <c r="K38" s="3"/>
      <c r="L38" s="3"/>
    </row>
    <row r="39" spans="1:12" ht="14.25" hidden="1" customHeight="1" x14ac:dyDescent="0.2">
      <c r="A39" s="24" t="s">
        <v>17</v>
      </c>
      <c r="B39" s="25">
        <v>203510</v>
      </c>
      <c r="C39" s="20">
        <f t="shared" si="1"/>
        <v>0</v>
      </c>
      <c r="D39" s="26"/>
      <c r="E39" s="26">
        <f>F39</f>
        <v>0</v>
      </c>
      <c r="F39" s="26"/>
      <c r="J39" s="3"/>
      <c r="K39" s="3"/>
      <c r="L39" s="3"/>
    </row>
    <row r="40" spans="1:12" ht="14.25" hidden="1" customHeight="1" x14ac:dyDescent="0.2">
      <c r="A40" s="24" t="s">
        <v>18</v>
      </c>
      <c r="B40" s="25">
        <v>203520</v>
      </c>
      <c r="C40" s="20">
        <f t="shared" si="1"/>
        <v>0</v>
      </c>
      <c r="D40" s="26"/>
      <c r="E40" s="26">
        <f>F40</f>
        <v>0</v>
      </c>
      <c r="F40" s="26"/>
      <c r="J40" s="3"/>
      <c r="K40" s="3"/>
      <c r="L40" s="3"/>
    </row>
    <row r="41" spans="1:12" ht="15.75" hidden="1" x14ac:dyDescent="0.2">
      <c r="A41" s="21" t="s">
        <v>32</v>
      </c>
      <c r="B41" s="19">
        <v>204000</v>
      </c>
      <c r="C41" s="20">
        <f t="shared" si="1"/>
        <v>0</v>
      </c>
      <c r="D41" s="20"/>
      <c r="E41" s="20"/>
      <c r="F41" s="20"/>
      <c r="J41" s="3"/>
      <c r="K41" s="3"/>
      <c r="L41" s="3"/>
    </row>
    <row r="42" spans="1:12" ht="30.75" hidden="1" customHeight="1" x14ac:dyDescent="0.2">
      <c r="A42" s="21" t="s">
        <v>33</v>
      </c>
      <c r="B42" s="19">
        <v>205000</v>
      </c>
      <c r="C42" s="20">
        <f t="shared" si="1"/>
        <v>0</v>
      </c>
      <c r="D42" s="20">
        <f>D43-D44+D45</f>
        <v>0</v>
      </c>
      <c r="E42" s="20">
        <f>E43-E44+E45</f>
        <v>0</v>
      </c>
      <c r="F42" s="20">
        <f>F43-F44+F45</f>
        <v>0</v>
      </c>
      <c r="J42" s="3"/>
      <c r="K42" s="3"/>
      <c r="L42" s="3"/>
    </row>
    <row r="43" spans="1:12" ht="14.25" hidden="1" customHeight="1" x14ac:dyDescent="0.2">
      <c r="A43" s="24" t="s">
        <v>34</v>
      </c>
      <c r="B43" s="25">
        <v>205100</v>
      </c>
      <c r="C43" s="20">
        <f t="shared" si="1"/>
        <v>0</v>
      </c>
      <c r="D43" s="29">
        <v>0</v>
      </c>
      <c r="E43" s="30"/>
      <c r="F43" s="26"/>
      <c r="J43" s="3"/>
      <c r="K43" s="3"/>
      <c r="L43" s="3"/>
    </row>
    <row r="44" spans="1:12" ht="14.25" hidden="1" customHeight="1" x14ac:dyDescent="0.2">
      <c r="A44" s="24" t="s">
        <v>35</v>
      </c>
      <c r="B44" s="25">
        <v>205200</v>
      </c>
      <c r="C44" s="20">
        <f t="shared" si="1"/>
        <v>0</v>
      </c>
      <c r="D44" s="26">
        <f>D43</f>
        <v>0</v>
      </c>
      <c r="E44" s="30">
        <f>E43+E45</f>
        <v>0</v>
      </c>
      <c r="F44" s="30">
        <f>F43+F45</f>
        <v>0</v>
      </c>
      <c r="J44" s="3"/>
      <c r="K44" s="3"/>
      <c r="L44" s="3"/>
    </row>
    <row r="45" spans="1:12" ht="15.75" hidden="1" x14ac:dyDescent="0.2">
      <c r="A45" s="24" t="s">
        <v>36</v>
      </c>
      <c r="B45" s="25">
        <v>205300</v>
      </c>
      <c r="C45" s="20">
        <f t="shared" si="1"/>
        <v>0</v>
      </c>
      <c r="D45" s="26"/>
      <c r="E45" s="30"/>
      <c r="F45" s="26"/>
      <c r="J45" s="3"/>
      <c r="K45" s="3"/>
      <c r="L45" s="3"/>
    </row>
    <row r="46" spans="1:12" ht="30.75" hidden="1" customHeight="1" x14ac:dyDescent="0.2">
      <c r="A46" s="21" t="s">
        <v>37</v>
      </c>
      <c r="B46" s="19">
        <v>206000</v>
      </c>
      <c r="C46" s="20">
        <f t="shared" si="1"/>
        <v>0</v>
      </c>
      <c r="D46" s="20">
        <f>D47-D48</f>
        <v>0</v>
      </c>
      <c r="E46" s="20">
        <f>E47-E48</f>
        <v>0</v>
      </c>
      <c r="F46" s="20">
        <f>F47-F48</f>
        <v>0</v>
      </c>
      <c r="J46" s="3"/>
      <c r="K46" s="3"/>
      <c r="L46" s="3"/>
    </row>
    <row r="47" spans="1:12" ht="30.75" hidden="1" customHeight="1" x14ac:dyDescent="0.2">
      <c r="A47" s="23" t="s">
        <v>38</v>
      </c>
      <c r="B47" s="25">
        <v>206100</v>
      </c>
      <c r="C47" s="20">
        <f t="shared" si="1"/>
        <v>0</v>
      </c>
      <c r="D47" s="26"/>
      <c r="E47" s="26"/>
      <c r="F47" s="26"/>
      <c r="J47" s="3"/>
      <c r="K47" s="3"/>
      <c r="L47" s="3"/>
    </row>
    <row r="48" spans="1:12" ht="30" hidden="1" customHeight="1" x14ac:dyDescent="0.2">
      <c r="A48" s="23" t="s">
        <v>39</v>
      </c>
      <c r="B48" s="25">
        <v>206200</v>
      </c>
      <c r="C48" s="20">
        <f t="shared" si="1"/>
        <v>0</v>
      </c>
      <c r="D48" s="26"/>
      <c r="E48" s="26"/>
      <c r="F48" s="26"/>
      <c r="J48" s="6"/>
      <c r="K48" s="3"/>
      <c r="L48" s="3"/>
    </row>
    <row r="49" spans="1:12" ht="18" hidden="1" customHeight="1" x14ac:dyDescent="0.2">
      <c r="A49" s="21" t="s">
        <v>40</v>
      </c>
      <c r="B49" s="19">
        <v>207000</v>
      </c>
      <c r="C49" s="20">
        <f t="shared" si="1"/>
        <v>0</v>
      </c>
      <c r="D49" s="20">
        <f>D50-D51+D52</f>
        <v>0</v>
      </c>
      <c r="E49" s="20">
        <f>E50-E51+E52</f>
        <v>0</v>
      </c>
      <c r="F49" s="20">
        <f>F50-F51+F52</f>
        <v>0</v>
      </c>
      <c r="J49" s="3"/>
      <c r="K49" s="3"/>
      <c r="L49" s="3"/>
    </row>
    <row r="50" spans="1:12" ht="34.5" hidden="1" customHeight="1" x14ac:dyDescent="0.2">
      <c r="A50" s="23" t="s">
        <v>41</v>
      </c>
      <c r="B50" s="25">
        <v>207100</v>
      </c>
      <c r="C50" s="20">
        <f t="shared" si="1"/>
        <v>0</v>
      </c>
      <c r="D50" s="26"/>
      <c r="E50" s="26"/>
      <c r="F50" s="26"/>
      <c r="J50" s="3"/>
      <c r="K50" s="3"/>
      <c r="L50" s="3"/>
    </row>
    <row r="51" spans="1:12" ht="34.5" hidden="1" customHeight="1" x14ac:dyDescent="0.2">
      <c r="A51" s="23" t="s">
        <v>42</v>
      </c>
      <c r="B51" s="25">
        <v>207200</v>
      </c>
      <c r="C51" s="20">
        <f t="shared" si="1"/>
        <v>0</v>
      </c>
      <c r="D51" s="26"/>
      <c r="E51" s="26"/>
      <c r="F51" s="26"/>
      <c r="J51" s="3"/>
      <c r="K51" s="3"/>
      <c r="L51" s="3"/>
    </row>
    <row r="52" spans="1:12" ht="15.75" hidden="1" x14ac:dyDescent="0.2">
      <c r="A52" s="23" t="s">
        <v>43</v>
      </c>
      <c r="B52" s="25">
        <v>207300</v>
      </c>
      <c r="C52" s="20">
        <f t="shared" si="1"/>
        <v>0</v>
      </c>
      <c r="D52" s="26"/>
      <c r="E52" s="26"/>
      <c r="F52" s="26"/>
      <c r="J52" s="3"/>
      <c r="K52" s="3"/>
      <c r="L52" s="3"/>
    </row>
    <row r="53" spans="1:12" ht="30" customHeight="1" x14ac:dyDescent="0.2">
      <c r="A53" s="21" t="s">
        <v>44</v>
      </c>
      <c r="B53" s="19">
        <v>208000</v>
      </c>
      <c r="C53" s="20">
        <f t="shared" si="1"/>
        <v>102864829</v>
      </c>
      <c r="D53" s="20">
        <f>D54-D55+D59</f>
        <v>-416060417</v>
      </c>
      <c r="E53" s="20">
        <f>E54-E55+E59</f>
        <v>518925246</v>
      </c>
      <c r="F53" s="20">
        <f>F54-F55+F59</f>
        <v>517783045</v>
      </c>
      <c r="J53" s="6"/>
      <c r="K53" s="3"/>
      <c r="L53" s="7"/>
    </row>
    <row r="54" spans="1:12" ht="15.75" x14ac:dyDescent="0.2">
      <c r="A54" s="23" t="s">
        <v>34</v>
      </c>
      <c r="B54" s="25">
        <v>208100</v>
      </c>
      <c r="C54" s="20">
        <f t="shared" si="1"/>
        <v>102864829</v>
      </c>
      <c r="D54" s="26">
        <v>72505245</v>
      </c>
      <c r="E54" s="29">
        <v>30359584</v>
      </c>
      <c r="F54" s="29">
        <v>29217383</v>
      </c>
      <c r="J54" s="3"/>
      <c r="K54" s="3"/>
      <c r="L54" s="3"/>
    </row>
    <row r="55" spans="1:12" ht="14.25" customHeight="1" x14ac:dyDescent="0.2">
      <c r="A55" s="23" t="s">
        <v>35</v>
      </c>
      <c r="B55" s="25">
        <v>208200</v>
      </c>
      <c r="C55" s="20">
        <f t="shared" si="1"/>
        <v>0</v>
      </c>
      <c r="D55" s="31"/>
      <c r="E55" s="31"/>
      <c r="F55" s="31"/>
      <c r="J55" s="3"/>
      <c r="K55" s="3"/>
      <c r="L55" s="3"/>
    </row>
    <row r="56" spans="1:12" s="8" customFormat="1" ht="16.5" customHeight="1" x14ac:dyDescent="0.2">
      <c r="A56" s="21" t="s">
        <v>36</v>
      </c>
      <c r="B56" s="19">
        <v>208300</v>
      </c>
      <c r="C56" s="20">
        <f t="shared" si="1"/>
        <v>0</v>
      </c>
      <c r="D56" s="20">
        <f>D59</f>
        <v>-488565662</v>
      </c>
      <c r="E56" s="20">
        <f>E59</f>
        <v>488565662</v>
      </c>
      <c r="F56" s="20">
        <f>F59</f>
        <v>488565662</v>
      </c>
      <c r="J56" s="9"/>
      <c r="K56" s="9"/>
      <c r="L56" s="9"/>
    </row>
    <row r="57" spans="1:12" ht="31.5" hidden="1" x14ac:dyDescent="0.2">
      <c r="A57" s="23" t="s">
        <v>45</v>
      </c>
      <c r="B57" s="25">
        <v>208320</v>
      </c>
      <c r="C57" s="20">
        <f t="shared" si="1"/>
        <v>0</v>
      </c>
      <c r="D57" s="26"/>
      <c r="E57" s="31"/>
      <c r="F57" s="26"/>
      <c r="J57" s="3"/>
      <c r="K57" s="3"/>
      <c r="L57" s="3"/>
    </row>
    <row r="58" spans="1:12" ht="30.75" hidden="1" customHeight="1" x14ac:dyDescent="0.2">
      <c r="A58" s="23" t="s">
        <v>46</v>
      </c>
      <c r="B58" s="25">
        <v>208330</v>
      </c>
      <c r="C58" s="20">
        <f t="shared" si="1"/>
        <v>0</v>
      </c>
      <c r="D58" s="26"/>
      <c r="E58" s="31"/>
      <c r="F58" s="26"/>
      <c r="I58" s="10"/>
      <c r="J58" s="6"/>
      <c r="K58" s="3"/>
      <c r="L58" s="3"/>
    </row>
    <row r="59" spans="1:12" ht="38.25" customHeight="1" x14ac:dyDescent="0.2">
      <c r="A59" s="23" t="s">
        <v>47</v>
      </c>
      <c r="B59" s="25">
        <v>208400</v>
      </c>
      <c r="C59" s="20">
        <f t="shared" si="1"/>
        <v>0</v>
      </c>
      <c r="D59" s="26">
        <v>-488565662</v>
      </c>
      <c r="E59" s="26">
        <f>F59</f>
        <v>488565662</v>
      </c>
      <c r="F59" s="26">
        <v>488565662</v>
      </c>
      <c r="J59" s="3"/>
      <c r="K59" s="3"/>
      <c r="L59" s="3"/>
    </row>
    <row r="60" spans="1:12" ht="15.75" hidden="1" x14ac:dyDescent="0.2">
      <c r="A60" s="21" t="s">
        <v>48</v>
      </c>
      <c r="B60" s="19">
        <v>209000</v>
      </c>
      <c r="C60" s="20">
        <f t="shared" si="1"/>
        <v>0</v>
      </c>
      <c r="D60" s="20">
        <f>D61-D62</f>
        <v>0</v>
      </c>
      <c r="E60" s="20">
        <f>E61-E62</f>
        <v>0</v>
      </c>
      <c r="F60" s="20">
        <f>F61-F62</f>
        <v>0</v>
      </c>
      <c r="J60" s="3"/>
      <c r="K60" s="3"/>
      <c r="L60" s="3"/>
    </row>
    <row r="61" spans="1:12" ht="15.75" hidden="1" x14ac:dyDescent="0.2">
      <c r="A61" s="23" t="s">
        <v>34</v>
      </c>
      <c r="B61" s="25">
        <v>209100</v>
      </c>
      <c r="C61" s="20">
        <f t="shared" si="1"/>
        <v>0</v>
      </c>
      <c r="D61" s="26"/>
      <c r="E61" s="26"/>
      <c r="F61" s="26"/>
      <c r="J61" s="3"/>
      <c r="K61" s="3"/>
      <c r="L61" s="3"/>
    </row>
    <row r="62" spans="1:12" ht="15.75" hidden="1" x14ac:dyDescent="0.2">
      <c r="A62" s="23" t="s">
        <v>35</v>
      </c>
      <c r="B62" s="25">
        <v>209200</v>
      </c>
      <c r="C62" s="20">
        <f t="shared" si="1"/>
        <v>0</v>
      </c>
      <c r="D62" s="26"/>
      <c r="E62" s="26"/>
      <c r="F62" s="26"/>
      <c r="J62" s="3"/>
      <c r="K62" s="3"/>
      <c r="L62" s="3"/>
    </row>
    <row r="63" spans="1:12" ht="15.75" x14ac:dyDescent="0.2">
      <c r="A63" s="15" t="s">
        <v>49</v>
      </c>
      <c r="B63" s="19">
        <v>300000</v>
      </c>
      <c r="C63" s="20">
        <f t="shared" si="1"/>
        <v>-35500000</v>
      </c>
      <c r="D63" s="20">
        <f>D64+D67+D70+D73+D76+D79+D82</f>
        <v>0</v>
      </c>
      <c r="E63" s="20">
        <f>E64+E67+E70+E73+E76+E79+E82</f>
        <v>-35500000</v>
      </c>
      <c r="F63" s="20">
        <f>F64+F67+F70+F73+F76+F79+F82</f>
        <v>-35500000</v>
      </c>
      <c r="J63" s="3"/>
      <c r="K63" s="3"/>
      <c r="L63" s="3"/>
    </row>
    <row r="64" spans="1:12" ht="31.5" x14ac:dyDescent="0.2">
      <c r="A64" s="21" t="s">
        <v>50</v>
      </c>
      <c r="B64" s="19">
        <v>301000</v>
      </c>
      <c r="C64" s="20">
        <f t="shared" si="1"/>
        <v>-35500000</v>
      </c>
      <c r="D64" s="20">
        <f>D65-D66</f>
        <v>0</v>
      </c>
      <c r="E64" s="20">
        <f>E65+E66</f>
        <v>-35500000</v>
      </c>
      <c r="F64" s="20">
        <f>F65+F66</f>
        <v>-35500000</v>
      </c>
      <c r="J64" s="3"/>
      <c r="K64" s="3"/>
      <c r="L64" s="3"/>
    </row>
    <row r="65" spans="1:12" ht="15.75" x14ac:dyDescent="0.2">
      <c r="A65" s="23" t="s">
        <v>17</v>
      </c>
      <c r="B65" s="25">
        <v>301100</v>
      </c>
      <c r="C65" s="20">
        <f t="shared" si="1"/>
        <v>4500000</v>
      </c>
      <c r="D65" s="26"/>
      <c r="E65" s="26">
        <f>16500000-12000000</f>
        <v>4500000</v>
      </c>
      <c r="F65" s="26">
        <f>16500000-12000000</f>
        <v>4500000</v>
      </c>
      <c r="J65" s="3"/>
      <c r="K65" s="3"/>
      <c r="L65" s="3"/>
    </row>
    <row r="66" spans="1:12" ht="15.75" x14ac:dyDescent="0.2">
      <c r="A66" s="23" t="s">
        <v>18</v>
      </c>
      <c r="B66" s="25">
        <v>301200</v>
      </c>
      <c r="C66" s="20">
        <f t="shared" si="1"/>
        <v>-40000000</v>
      </c>
      <c r="D66" s="26"/>
      <c r="E66" s="26">
        <v>-40000000</v>
      </c>
      <c r="F66" s="26">
        <v>-40000000</v>
      </c>
      <c r="J66" s="3"/>
      <c r="K66" s="3"/>
      <c r="L66" s="3"/>
    </row>
    <row r="67" spans="1:12" ht="31.5" hidden="1" x14ac:dyDescent="0.2">
      <c r="A67" s="21" t="s">
        <v>51</v>
      </c>
      <c r="B67" s="19">
        <v>302000</v>
      </c>
      <c r="C67" s="20">
        <f t="shared" si="1"/>
        <v>0</v>
      </c>
      <c r="D67" s="20">
        <f>D68-D69</f>
        <v>0</v>
      </c>
      <c r="E67" s="26">
        <f t="shared" ref="E67:E88" si="2">F67</f>
        <v>0</v>
      </c>
      <c r="F67" s="20">
        <f>F68-F69</f>
        <v>0</v>
      </c>
      <c r="J67" s="3"/>
      <c r="K67" s="3"/>
      <c r="L67" s="3"/>
    </row>
    <row r="68" spans="1:12" ht="15.75" hidden="1" x14ac:dyDescent="0.2">
      <c r="A68" s="23" t="s">
        <v>17</v>
      </c>
      <c r="B68" s="25">
        <v>302100</v>
      </c>
      <c r="C68" s="20">
        <f t="shared" si="1"/>
        <v>0</v>
      </c>
      <c r="D68" s="26"/>
      <c r="E68" s="26">
        <f t="shared" si="2"/>
        <v>0</v>
      </c>
      <c r="F68" s="26"/>
      <c r="J68" s="3"/>
      <c r="K68" s="3"/>
      <c r="L68" s="3"/>
    </row>
    <row r="69" spans="1:12" ht="15.75" hidden="1" x14ac:dyDescent="0.2">
      <c r="A69" s="23" t="s">
        <v>18</v>
      </c>
      <c r="B69" s="25">
        <v>302200</v>
      </c>
      <c r="C69" s="20">
        <f t="shared" si="1"/>
        <v>0</v>
      </c>
      <c r="D69" s="26"/>
      <c r="E69" s="26">
        <f t="shared" si="2"/>
        <v>0</v>
      </c>
      <c r="F69" s="26"/>
      <c r="J69" s="3"/>
      <c r="K69" s="3"/>
      <c r="L69" s="3"/>
    </row>
    <row r="70" spans="1:12" ht="31.5" hidden="1" x14ac:dyDescent="0.2">
      <c r="A70" s="21" t="s">
        <v>52</v>
      </c>
      <c r="B70" s="19">
        <v>303000</v>
      </c>
      <c r="C70" s="20">
        <f t="shared" si="1"/>
        <v>0</v>
      </c>
      <c r="D70" s="20">
        <f>D71-D72</f>
        <v>0</v>
      </c>
      <c r="E70" s="26">
        <f t="shared" si="2"/>
        <v>0</v>
      </c>
      <c r="F70" s="20">
        <f>F71-F72</f>
        <v>0</v>
      </c>
      <c r="J70" s="3"/>
      <c r="K70" s="3"/>
      <c r="L70" s="3"/>
    </row>
    <row r="71" spans="1:12" ht="15.75" hidden="1" x14ac:dyDescent="0.2">
      <c r="A71" s="23" t="s">
        <v>17</v>
      </c>
      <c r="B71" s="25">
        <v>303100</v>
      </c>
      <c r="C71" s="20">
        <f t="shared" si="1"/>
        <v>0</v>
      </c>
      <c r="D71" s="26"/>
      <c r="E71" s="26">
        <f t="shared" si="2"/>
        <v>0</v>
      </c>
      <c r="F71" s="26"/>
      <c r="J71" s="3"/>
      <c r="K71" s="3"/>
      <c r="L71" s="3"/>
    </row>
    <row r="72" spans="1:12" ht="15.75" hidden="1" x14ac:dyDescent="0.2">
      <c r="A72" s="23" t="s">
        <v>18</v>
      </c>
      <c r="B72" s="25">
        <v>303200</v>
      </c>
      <c r="C72" s="20">
        <f t="shared" si="1"/>
        <v>0</v>
      </c>
      <c r="D72" s="26"/>
      <c r="E72" s="26">
        <f t="shared" si="2"/>
        <v>0</v>
      </c>
      <c r="F72" s="26"/>
      <c r="J72" s="3"/>
      <c r="K72" s="3"/>
      <c r="L72" s="3"/>
    </row>
    <row r="73" spans="1:12" ht="15.75" hidden="1" x14ac:dyDescent="0.2">
      <c r="A73" s="21" t="s">
        <v>53</v>
      </c>
      <c r="B73" s="19">
        <v>304000</v>
      </c>
      <c r="C73" s="20">
        <f t="shared" si="1"/>
        <v>0</v>
      </c>
      <c r="D73" s="20">
        <f>D74-D75</f>
        <v>0</v>
      </c>
      <c r="E73" s="26">
        <f t="shared" si="2"/>
        <v>0</v>
      </c>
      <c r="F73" s="20">
        <f>F74-F75</f>
        <v>0</v>
      </c>
      <c r="J73" s="3"/>
      <c r="K73" s="3"/>
      <c r="L73" s="3"/>
    </row>
    <row r="74" spans="1:12" ht="15.75" hidden="1" x14ac:dyDescent="0.2">
      <c r="A74" s="23" t="s">
        <v>17</v>
      </c>
      <c r="B74" s="25">
        <v>304100</v>
      </c>
      <c r="C74" s="20">
        <f t="shared" si="1"/>
        <v>0</v>
      </c>
      <c r="D74" s="26"/>
      <c r="E74" s="26">
        <f t="shared" si="2"/>
        <v>0</v>
      </c>
      <c r="F74" s="26"/>
      <c r="J74" s="3"/>
      <c r="K74" s="3"/>
      <c r="L74" s="3"/>
    </row>
    <row r="75" spans="1:12" ht="15.75" hidden="1" x14ac:dyDescent="0.2">
      <c r="A75" s="23" t="s">
        <v>18</v>
      </c>
      <c r="B75" s="25">
        <v>304200</v>
      </c>
      <c r="C75" s="20">
        <f t="shared" si="1"/>
        <v>0</v>
      </c>
      <c r="D75" s="26"/>
      <c r="E75" s="26">
        <f t="shared" si="2"/>
        <v>0</v>
      </c>
      <c r="F75" s="26"/>
      <c r="J75" s="3"/>
      <c r="K75" s="3"/>
      <c r="L75" s="3"/>
    </row>
    <row r="76" spans="1:12" ht="15.75" hidden="1" x14ac:dyDescent="0.2">
      <c r="A76" s="21" t="s">
        <v>54</v>
      </c>
      <c r="B76" s="19">
        <v>305000</v>
      </c>
      <c r="C76" s="20">
        <f t="shared" si="1"/>
        <v>0</v>
      </c>
      <c r="D76" s="20">
        <f>D77-D78</f>
        <v>0</v>
      </c>
      <c r="E76" s="26">
        <f t="shared" si="2"/>
        <v>0</v>
      </c>
      <c r="F76" s="20">
        <f>F77-F78</f>
        <v>0</v>
      </c>
      <c r="J76" s="3"/>
      <c r="K76" s="3"/>
      <c r="L76" s="3"/>
    </row>
    <row r="77" spans="1:12" ht="15.75" hidden="1" x14ac:dyDescent="0.2">
      <c r="A77" s="23" t="s">
        <v>17</v>
      </c>
      <c r="B77" s="25">
        <v>305100</v>
      </c>
      <c r="C77" s="20">
        <f t="shared" si="1"/>
        <v>0</v>
      </c>
      <c r="D77" s="26"/>
      <c r="E77" s="26">
        <f t="shared" si="2"/>
        <v>0</v>
      </c>
      <c r="F77" s="26"/>
      <c r="J77" s="3"/>
      <c r="K77" s="3"/>
      <c r="L77" s="3"/>
    </row>
    <row r="78" spans="1:12" ht="15.75" hidden="1" x14ac:dyDescent="0.2">
      <c r="A78" s="23" t="s">
        <v>18</v>
      </c>
      <c r="B78" s="25">
        <v>305200</v>
      </c>
      <c r="C78" s="20">
        <f t="shared" si="1"/>
        <v>0</v>
      </c>
      <c r="D78" s="26"/>
      <c r="E78" s="26">
        <f t="shared" si="2"/>
        <v>0</v>
      </c>
      <c r="F78" s="26"/>
      <c r="J78" s="3"/>
      <c r="K78" s="3"/>
      <c r="L78" s="3"/>
    </row>
    <row r="79" spans="1:12" ht="31.5" hidden="1" x14ac:dyDescent="0.2">
      <c r="A79" s="21" t="s">
        <v>55</v>
      </c>
      <c r="B79" s="19">
        <v>306000</v>
      </c>
      <c r="C79" s="20">
        <f t="shared" si="1"/>
        <v>0</v>
      </c>
      <c r="D79" s="20">
        <f>D80-D81</f>
        <v>0</v>
      </c>
      <c r="E79" s="26">
        <f t="shared" si="2"/>
        <v>0</v>
      </c>
      <c r="F79" s="20">
        <f>F80-F81</f>
        <v>0</v>
      </c>
      <c r="J79" s="3"/>
      <c r="K79" s="3"/>
      <c r="L79" s="3"/>
    </row>
    <row r="80" spans="1:12" ht="31.5" hidden="1" x14ac:dyDescent="0.2">
      <c r="A80" s="23" t="s">
        <v>56</v>
      </c>
      <c r="B80" s="25">
        <v>306100</v>
      </c>
      <c r="C80" s="20">
        <f t="shared" si="1"/>
        <v>0</v>
      </c>
      <c r="D80" s="26"/>
      <c r="E80" s="26">
        <f t="shared" si="2"/>
        <v>0</v>
      </c>
      <c r="F80" s="26"/>
      <c r="J80" s="3"/>
      <c r="K80" s="3"/>
      <c r="L80" s="3"/>
    </row>
    <row r="81" spans="1:12" ht="31.5" hidden="1" x14ac:dyDescent="0.2">
      <c r="A81" s="23" t="s">
        <v>39</v>
      </c>
      <c r="B81" s="25">
        <v>306200</v>
      </c>
      <c r="C81" s="20">
        <f t="shared" si="1"/>
        <v>0</v>
      </c>
      <c r="D81" s="26"/>
      <c r="E81" s="26">
        <f t="shared" si="2"/>
        <v>0</v>
      </c>
      <c r="F81" s="26"/>
      <c r="J81" s="3"/>
      <c r="K81" s="3"/>
      <c r="L81" s="3"/>
    </row>
    <row r="82" spans="1:12" ht="15.75" hidden="1" x14ac:dyDescent="0.2">
      <c r="A82" s="21" t="s">
        <v>40</v>
      </c>
      <c r="B82" s="19">
        <v>307000</v>
      </c>
      <c r="C82" s="20">
        <f t="shared" si="1"/>
        <v>0</v>
      </c>
      <c r="D82" s="20">
        <f>D83-D84</f>
        <v>0</v>
      </c>
      <c r="E82" s="26">
        <f t="shared" si="2"/>
        <v>0</v>
      </c>
      <c r="F82" s="20">
        <f>F83-F84</f>
        <v>0</v>
      </c>
      <c r="J82" s="3"/>
      <c r="K82" s="3"/>
      <c r="L82" s="3"/>
    </row>
    <row r="83" spans="1:12" ht="33" hidden="1" customHeight="1" x14ac:dyDescent="0.2">
      <c r="A83" s="23" t="s">
        <v>41</v>
      </c>
      <c r="B83" s="25">
        <v>307100</v>
      </c>
      <c r="C83" s="20">
        <f t="shared" si="1"/>
        <v>0</v>
      </c>
      <c r="D83" s="26"/>
      <c r="E83" s="26">
        <f t="shared" si="2"/>
        <v>0</v>
      </c>
      <c r="F83" s="26"/>
      <c r="J83" s="3"/>
      <c r="K83" s="3"/>
      <c r="L83" s="3"/>
    </row>
    <row r="84" spans="1:12" ht="32.25" hidden="1" customHeight="1" x14ac:dyDescent="0.2">
      <c r="A84" s="23" t="s">
        <v>42</v>
      </c>
      <c r="B84" s="25">
        <v>307200</v>
      </c>
      <c r="C84" s="20">
        <f t="shared" si="1"/>
        <v>0</v>
      </c>
      <c r="D84" s="26"/>
      <c r="E84" s="26">
        <f t="shared" si="2"/>
        <v>0</v>
      </c>
      <c r="F84" s="26"/>
      <c r="J84" s="3"/>
      <c r="K84" s="3"/>
      <c r="L84" s="3"/>
    </row>
    <row r="85" spans="1:12" ht="31.5" hidden="1" x14ac:dyDescent="0.2">
      <c r="A85" s="21" t="s">
        <v>44</v>
      </c>
      <c r="B85" s="25"/>
      <c r="C85" s="20">
        <f t="shared" si="1"/>
        <v>0</v>
      </c>
      <c r="D85" s="20">
        <f>D86-D87+D88</f>
        <v>0</v>
      </c>
      <c r="E85" s="26">
        <f t="shared" si="2"/>
        <v>0</v>
      </c>
      <c r="F85" s="20">
        <f>F86-F87+F88</f>
        <v>0</v>
      </c>
      <c r="J85" s="3"/>
      <c r="K85" s="3"/>
      <c r="L85" s="3"/>
    </row>
    <row r="86" spans="1:12" ht="15.75" hidden="1" x14ac:dyDescent="0.2">
      <c r="A86" s="24" t="s">
        <v>34</v>
      </c>
      <c r="B86" s="25"/>
      <c r="C86" s="20">
        <f t="shared" si="1"/>
        <v>0</v>
      </c>
      <c r="D86" s="33"/>
      <c r="E86" s="26">
        <f t="shared" si="2"/>
        <v>0</v>
      </c>
      <c r="F86" s="26"/>
      <c r="J86" s="3"/>
      <c r="K86" s="3"/>
      <c r="L86" s="3"/>
    </row>
    <row r="87" spans="1:12" ht="15.75" hidden="1" customHeight="1" x14ac:dyDescent="0.2">
      <c r="A87" s="24" t="s">
        <v>35</v>
      </c>
      <c r="B87" s="25"/>
      <c r="C87" s="20">
        <f t="shared" si="1"/>
        <v>0</v>
      </c>
      <c r="D87" s="33"/>
      <c r="E87" s="26">
        <f t="shared" si="2"/>
        <v>0</v>
      </c>
      <c r="F87" s="26"/>
      <c r="J87" s="3"/>
      <c r="K87" s="3"/>
      <c r="L87" s="3"/>
    </row>
    <row r="88" spans="1:12" ht="0.75" customHeight="1" x14ac:dyDescent="0.2">
      <c r="A88" s="24" t="s">
        <v>36</v>
      </c>
      <c r="B88" s="25"/>
      <c r="C88" s="20">
        <f t="shared" ref="C88:C129" si="3">D88+E88</f>
        <v>0</v>
      </c>
      <c r="D88" s="31"/>
      <c r="E88" s="26">
        <f t="shared" si="2"/>
        <v>0</v>
      </c>
      <c r="F88" s="26"/>
      <c r="J88" s="3"/>
      <c r="K88" s="3"/>
      <c r="L88" s="3"/>
    </row>
    <row r="89" spans="1:12" ht="35.25" customHeight="1" x14ac:dyDescent="0.2">
      <c r="A89" s="15" t="s">
        <v>57</v>
      </c>
      <c r="B89" s="34"/>
      <c r="C89" s="20">
        <f t="shared" si="3"/>
        <v>67364829</v>
      </c>
      <c r="D89" s="32">
        <f>D11+D63</f>
        <v>-416060417</v>
      </c>
      <c r="E89" s="32">
        <f>E11+E63</f>
        <v>483425246</v>
      </c>
      <c r="F89" s="32">
        <f>F11+F63</f>
        <v>482283045</v>
      </c>
      <c r="J89" s="3"/>
      <c r="K89" s="3"/>
      <c r="L89" s="3"/>
    </row>
    <row r="90" spans="1:12" ht="29.25" customHeight="1" x14ac:dyDescent="0.2">
      <c r="A90" s="15" t="s">
        <v>58</v>
      </c>
      <c r="B90" s="35"/>
      <c r="C90" s="20">
        <f t="shared" si="3"/>
        <v>0</v>
      </c>
      <c r="D90" s="32"/>
      <c r="E90" s="32"/>
      <c r="F90" s="32"/>
      <c r="J90" s="3"/>
      <c r="K90" s="3"/>
      <c r="L90" s="3"/>
    </row>
    <row r="91" spans="1:12" ht="15.75" x14ac:dyDescent="0.2">
      <c r="A91" s="36" t="s">
        <v>59</v>
      </c>
      <c r="B91" s="37">
        <v>400000</v>
      </c>
      <c r="C91" s="20">
        <f t="shared" si="3"/>
        <v>-35500000</v>
      </c>
      <c r="D91" s="38">
        <f>D92-D103</f>
        <v>0</v>
      </c>
      <c r="E91" s="38">
        <f>E92+E103</f>
        <v>-35500000</v>
      </c>
      <c r="F91" s="38">
        <f>F92+F103</f>
        <v>-35500000</v>
      </c>
    </row>
    <row r="92" spans="1:12" ht="15.75" x14ac:dyDescent="0.2">
      <c r="A92" s="21" t="s">
        <v>60</v>
      </c>
      <c r="B92" s="19">
        <v>401000</v>
      </c>
      <c r="C92" s="20">
        <f t="shared" si="3"/>
        <v>4500000</v>
      </c>
      <c r="D92" s="20">
        <f>D93+D98</f>
        <v>0</v>
      </c>
      <c r="E92" s="20">
        <f>E93+E98</f>
        <v>4500000</v>
      </c>
      <c r="F92" s="20">
        <f>F93+F98</f>
        <v>4500000</v>
      </c>
    </row>
    <row r="93" spans="1:12" ht="15" hidden="1" customHeight="1" x14ac:dyDescent="0.2">
      <c r="A93" s="21" t="s">
        <v>61</v>
      </c>
      <c r="B93" s="19">
        <v>401100</v>
      </c>
      <c r="C93" s="20">
        <f t="shared" si="3"/>
        <v>0</v>
      </c>
      <c r="D93" s="20">
        <f>SUM(D94:D97)</f>
        <v>0</v>
      </c>
      <c r="E93" s="20">
        <f>SUM(E94:E97)</f>
        <v>0</v>
      </c>
      <c r="F93" s="20">
        <f>SUM(F94:F97)</f>
        <v>0</v>
      </c>
    </row>
    <row r="94" spans="1:12" ht="15.75" hidden="1" x14ac:dyDescent="0.2">
      <c r="A94" s="23" t="s">
        <v>62</v>
      </c>
      <c r="B94" s="25">
        <v>401101</v>
      </c>
      <c r="C94" s="20">
        <f t="shared" si="3"/>
        <v>0</v>
      </c>
      <c r="D94" s="26"/>
      <c r="E94" s="26"/>
      <c r="F94" s="26"/>
    </row>
    <row r="95" spans="1:12" ht="15.75" hidden="1" x14ac:dyDescent="0.2">
      <c r="A95" s="23" t="s">
        <v>63</v>
      </c>
      <c r="B95" s="25">
        <v>401102</v>
      </c>
      <c r="C95" s="20">
        <f t="shared" si="3"/>
        <v>0</v>
      </c>
      <c r="D95" s="26"/>
      <c r="E95" s="26">
        <f>E39</f>
        <v>0</v>
      </c>
      <c r="F95" s="26">
        <f>F39</f>
        <v>0</v>
      </c>
    </row>
    <row r="96" spans="1:12" ht="15.75" hidden="1" x14ac:dyDescent="0.2">
      <c r="A96" s="23" t="s">
        <v>64</v>
      </c>
      <c r="B96" s="25">
        <v>401103</v>
      </c>
      <c r="C96" s="20">
        <f t="shared" si="3"/>
        <v>0</v>
      </c>
      <c r="D96" s="26"/>
      <c r="E96" s="26">
        <f>E21</f>
        <v>0</v>
      </c>
      <c r="F96" s="26">
        <f>F21</f>
        <v>0</v>
      </c>
    </row>
    <row r="97" spans="1:6" ht="15" hidden="1" customHeight="1" x14ac:dyDescent="0.2">
      <c r="A97" s="23" t="s">
        <v>65</v>
      </c>
      <c r="B97" s="25">
        <v>401104</v>
      </c>
      <c r="C97" s="20">
        <f t="shared" si="3"/>
        <v>0</v>
      </c>
      <c r="D97" s="26"/>
      <c r="E97" s="26"/>
      <c r="F97" s="26"/>
    </row>
    <row r="98" spans="1:6" ht="15.75" x14ac:dyDescent="0.2">
      <c r="A98" s="21" t="s">
        <v>66</v>
      </c>
      <c r="B98" s="19">
        <v>401200</v>
      </c>
      <c r="C98" s="20">
        <f t="shared" si="3"/>
        <v>4500000</v>
      </c>
      <c r="D98" s="20">
        <f>SUM(D99:D102)</f>
        <v>0</v>
      </c>
      <c r="E98" s="20">
        <f>SUM(E99:E102)</f>
        <v>4500000</v>
      </c>
      <c r="F98" s="20">
        <f>SUM(F99:F102)</f>
        <v>4500000</v>
      </c>
    </row>
    <row r="99" spans="1:6" ht="15.75" x14ac:dyDescent="0.2">
      <c r="A99" s="23" t="s">
        <v>62</v>
      </c>
      <c r="B99" s="25">
        <v>401201</v>
      </c>
      <c r="C99" s="20">
        <f t="shared" si="3"/>
        <v>0</v>
      </c>
      <c r="D99" s="26"/>
      <c r="E99" s="26"/>
      <c r="F99" s="26"/>
    </row>
    <row r="100" spans="1:6" ht="15.75" x14ac:dyDescent="0.2">
      <c r="A100" s="23" t="s">
        <v>63</v>
      </c>
      <c r="B100" s="25">
        <v>401202</v>
      </c>
      <c r="C100" s="20">
        <f t="shared" si="3"/>
        <v>4500000</v>
      </c>
      <c r="D100" s="26"/>
      <c r="E100" s="26">
        <f>F100</f>
        <v>4500000</v>
      </c>
      <c r="F100" s="26">
        <f>F65</f>
        <v>4500000</v>
      </c>
    </row>
    <row r="101" spans="1:6" ht="15.75" x14ac:dyDescent="0.2">
      <c r="A101" s="23" t="s">
        <v>64</v>
      </c>
      <c r="B101" s="25">
        <v>401203</v>
      </c>
      <c r="C101" s="20">
        <f t="shared" si="3"/>
        <v>0</v>
      </c>
      <c r="D101" s="26"/>
      <c r="E101" s="26"/>
      <c r="F101" s="26"/>
    </row>
    <row r="102" spans="1:6" ht="15.75" x14ac:dyDescent="0.2">
      <c r="A102" s="23" t="s">
        <v>65</v>
      </c>
      <c r="B102" s="25">
        <v>401204</v>
      </c>
      <c r="C102" s="20">
        <f t="shared" si="3"/>
        <v>0</v>
      </c>
      <c r="D102" s="26"/>
      <c r="E102" s="26"/>
      <c r="F102" s="26"/>
    </row>
    <row r="103" spans="1:6" ht="15.75" x14ac:dyDescent="0.2">
      <c r="A103" s="21" t="s">
        <v>67</v>
      </c>
      <c r="B103" s="19">
        <v>402000</v>
      </c>
      <c r="C103" s="20">
        <f t="shared" si="3"/>
        <v>-40000000</v>
      </c>
      <c r="D103" s="20">
        <f>D109+D104</f>
        <v>0</v>
      </c>
      <c r="E103" s="20">
        <f>E109+E104</f>
        <v>-40000000</v>
      </c>
      <c r="F103" s="20">
        <f>F109+F104</f>
        <v>-40000000</v>
      </c>
    </row>
    <row r="104" spans="1:6" ht="15.75" hidden="1" x14ac:dyDescent="0.2">
      <c r="A104" s="21" t="s">
        <v>68</v>
      </c>
      <c r="B104" s="19">
        <v>402100</v>
      </c>
      <c r="C104" s="20">
        <f t="shared" si="3"/>
        <v>0</v>
      </c>
      <c r="D104" s="20">
        <f>SUM(D105:D108)</f>
        <v>0</v>
      </c>
      <c r="E104" s="20">
        <f>SUM(E105:E108)</f>
        <v>0</v>
      </c>
      <c r="F104" s="20">
        <f>SUM(F105:F108)</f>
        <v>0</v>
      </c>
    </row>
    <row r="105" spans="1:6" ht="15.75" hidden="1" x14ac:dyDescent="0.2">
      <c r="A105" s="23" t="s">
        <v>62</v>
      </c>
      <c r="B105" s="25">
        <v>402101</v>
      </c>
      <c r="C105" s="20">
        <f t="shared" si="3"/>
        <v>0</v>
      </c>
      <c r="D105" s="26"/>
      <c r="E105" s="47"/>
      <c r="F105" s="47"/>
    </row>
    <row r="106" spans="1:6" ht="15" hidden="1" customHeight="1" x14ac:dyDescent="0.2">
      <c r="A106" s="23" t="s">
        <v>63</v>
      </c>
      <c r="B106" s="25">
        <v>402102</v>
      </c>
      <c r="C106" s="20">
        <f t="shared" si="3"/>
        <v>0</v>
      </c>
      <c r="D106" s="26"/>
      <c r="E106" s="26">
        <f>E40</f>
        <v>0</v>
      </c>
      <c r="F106" s="26">
        <f>F40</f>
        <v>0</v>
      </c>
    </row>
    <row r="107" spans="1:6" ht="14.25" hidden="1" customHeight="1" x14ac:dyDescent="0.2">
      <c r="A107" s="23" t="s">
        <v>64</v>
      </c>
      <c r="B107" s="25">
        <v>402103</v>
      </c>
      <c r="C107" s="20">
        <f t="shared" si="3"/>
        <v>0</v>
      </c>
      <c r="D107" s="26"/>
      <c r="E107" s="47"/>
      <c r="F107" s="47"/>
    </row>
    <row r="108" spans="1:6" ht="15.75" x14ac:dyDescent="0.2">
      <c r="A108" s="23" t="s">
        <v>65</v>
      </c>
      <c r="B108" s="25">
        <v>402104</v>
      </c>
      <c r="C108" s="20">
        <f t="shared" si="3"/>
        <v>0</v>
      </c>
      <c r="D108" s="26"/>
      <c r="E108" s="47"/>
      <c r="F108" s="47"/>
    </row>
    <row r="109" spans="1:6" ht="15.75" x14ac:dyDescent="0.2">
      <c r="A109" s="21" t="s">
        <v>69</v>
      </c>
      <c r="B109" s="19">
        <v>402200</v>
      </c>
      <c r="C109" s="20">
        <f t="shared" si="3"/>
        <v>-40000000</v>
      </c>
      <c r="D109" s="20">
        <f>SUM(D110:D113)</f>
        <v>0</v>
      </c>
      <c r="E109" s="20">
        <f>SUM(E110:E113)</f>
        <v>-40000000</v>
      </c>
      <c r="F109" s="20">
        <f>SUM(F110:F113)</f>
        <v>-40000000</v>
      </c>
    </row>
    <row r="110" spans="1:6" ht="15.75" x14ac:dyDescent="0.2">
      <c r="A110" s="23" t="s">
        <v>62</v>
      </c>
      <c r="B110" s="25">
        <v>402201</v>
      </c>
      <c r="C110" s="20">
        <f t="shared" si="3"/>
        <v>0</v>
      </c>
      <c r="D110" s="26"/>
      <c r="E110" s="26"/>
      <c r="F110" s="26"/>
    </row>
    <row r="111" spans="1:6" ht="15.75" x14ac:dyDescent="0.2">
      <c r="A111" s="23" t="s">
        <v>63</v>
      </c>
      <c r="B111" s="25">
        <v>402202</v>
      </c>
      <c r="C111" s="20">
        <f t="shared" si="3"/>
        <v>-40000000</v>
      </c>
      <c r="D111" s="26"/>
      <c r="E111" s="26">
        <f>F111</f>
        <v>-40000000</v>
      </c>
      <c r="F111" s="26">
        <f>F66</f>
        <v>-40000000</v>
      </c>
    </row>
    <row r="112" spans="1:6" ht="15.75" x14ac:dyDescent="0.2">
      <c r="A112" s="23" t="s">
        <v>64</v>
      </c>
      <c r="B112" s="25">
        <v>402203</v>
      </c>
      <c r="C112" s="20">
        <f t="shared" si="3"/>
        <v>0</v>
      </c>
      <c r="D112" s="26"/>
      <c r="E112" s="26"/>
      <c r="F112" s="26"/>
    </row>
    <row r="113" spans="1:9" ht="15.75" x14ac:dyDescent="0.2">
      <c r="A113" s="23" t="s">
        <v>65</v>
      </c>
      <c r="B113" s="25">
        <v>402204</v>
      </c>
      <c r="C113" s="20">
        <f t="shared" si="3"/>
        <v>0</v>
      </c>
      <c r="D113" s="26"/>
      <c r="E113" s="26"/>
      <c r="F113" s="26"/>
    </row>
    <row r="114" spans="1:9" ht="15.75" x14ac:dyDescent="0.2">
      <c r="A114" s="36" t="s">
        <v>70</v>
      </c>
      <c r="B114" s="37">
        <v>600000</v>
      </c>
      <c r="C114" s="20">
        <f t="shared" si="3"/>
        <v>102864829</v>
      </c>
      <c r="D114" s="38">
        <f>D115+D118+D125+D126</f>
        <v>-416060417</v>
      </c>
      <c r="E114" s="38">
        <f>E115+E118+E125+E126</f>
        <v>518925246</v>
      </c>
      <c r="F114" s="38">
        <f>F115+F118+F125+F126</f>
        <v>517783045</v>
      </c>
    </row>
    <row r="115" spans="1:9" ht="31.5" hidden="1" customHeight="1" x14ac:dyDescent="0.2">
      <c r="A115" s="21" t="s">
        <v>37</v>
      </c>
      <c r="B115" s="39">
        <v>601000</v>
      </c>
      <c r="C115" s="20">
        <f t="shared" si="3"/>
        <v>0</v>
      </c>
      <c r="D115" s="40">
        <f>D116-D117</f>
        <v>0</v>
      </c>
      <c r="E115" s="40">
        <f>E116-E117</f>
        <v>0</v>
      </c>
      <c r="F115" s="40">
        <f>F116-F117</f>
        <v>0</v>
      </c>
    </row>
    <row r="116" spans="1:9" ht="30.75" hidden="1" customHeight="1" x14ac:dyDescent="0.2">
      <c r="A116" s="23" t="s">
        <v>38</v>
      </c>
      <c r="B116" s="25">
        <v>601100</v>
      </c>
      <c r="C116" s="20">
        <f t="shared" si="3"/>
        <v>0</v>
      </c>
      <c r="D116" s="26">
        <f>D47+D80</f>
        <v>0</v>
      </c>
      <c r="E116" s="26">
        <f>E47+E80</f>
        <v>0</v>
      </c>
      <c r="F116" s="26">
        <f>F47+F80</f>
        <v>0</v>
      </c>
    </row>
    <row r="117" spans="1:9" ht="30" hidden="1" customHeight="1" x14ac:dyDescent="0.2">
      <c r="A117" s="23" t="s">
        <v>39</v>
      </c>
      <c r="B117" s="25">
        <v>601200</v>
      </c>
      <c r="C117" s="20">
        <f t="shared" si="3"/>
        <v>0</v>
      </c>
      <c r="D117" s="26"/>
      <c r="E117" s="26">
        <f>E48</f>
        <v>0</v>
      </c>
      <c r="F117" s="26">
        <f>F48+F81</f>
        <v>0</v>
      </c>
    </row>
    <row r="118" spans="1:9" ht="15.75" hidden="1" x14ac:dyDescent="0.2">
      <c r="A118" s="21" t="s">
        <v>71</v>
      </c>
      <c r="B118" s="39">
        <v>602000</v>
      </c>
      <c r="C118" s="20">
        <f t="shared" si="3"/>
        <v>102864829</v>
      </c>
      <c r="D118" s="40">
        <f>(D119-D120+D121)</f>
        <v>-416060417</v>
      </c>
      <c r="E118" s="40">
        <f>(E119-E120+E121)</f>
        <v>518925246</v>
      </c>
      <c r="F118" s="40">
        <f>(F119-F120+F121)</f>
        <v>517783045</v>
      </c>
    </row>
    <row r="119" spans="1:9" ht="15.75" hidden="1" x14ac:dyDescent="0.2">
      <c r="A119" s="23" t="s">
        <v>34</v>
      </c>
      <c r="B119" s="41">
        <v>602100</v>
      </c>
      <c r="C119" s="20">
        <f t="shared" si="3"/>
        <v>102864829</v>
      </c>
      <c r="D119" s="42">
        <f t="shared" ref="D119:F120" si="4">D43+D54</f>
        <v>72505245</v>
      </c>
      <c r="E119" s="42">
        <f t="shared" si="4"/>
        <v>30359584</v>
      </c>
      <c r="F119" s="42">
        <f t="shared" si="4"/>
        <v>29217383</v>
      </c>
    </row>
    <row r="120" spans="1:9" ht="15.75" hidden="1" x14ac:dyDescent="0.2">
      <c r="A120" s="23" t="s">
        <v>35</v>
      </c>
      <c r="B120" s="41">
        <v>602200</v>
      </c>
      <c r="C120" s="20">
        <f t="shared" si="3"/>
        <v>0</v>
      </c>
      <c r="D120" s="42">
        <f t="shared" si="4"/>
        <v>0</v>
      </c>
      <c r="E120" s="42">
        <f t="shared" si="4"/>
        <v>0</v>
      </c>
      <c r="F120" s="42">
        <f t="shared" si="4"/>
        <v>0</v>
      </c>
      <c r="I120" s="10"/>
    </row>
    <row r="121" spans="1:9" s="8" customFormat="1" ht="15" hidden="1" customHeight="1" x14ac:dyDescent="0.2">
      <c r="A121" s="21" t="s">
        <v>36</v>
      </c>
      <c r="B121" s="19">
        <v>602300</v>
      </c>
      <c r="C121" s="20">
        <f t="shared" si="3"/>
        <v>0</v>
      </c>
      <c r="D121" s="40">
        <f>D123+D124</f>
        <v>-488565662</v>
      </c>
      <c r="E121" s="40">
        <f>E123+E124</f>
        <v>488565662</v>
      </c>
      <c r="F121" s="40">
        <f>F123+F124</f>
        <v>488565662</v>
      </c>
    </row>
    <row r="122" spans="1:9" ht="31.5" hidden="1" x14ac:dyDescent="0.2">
      <c r="A122" s="23" t="s">
        <v>45</v>
      </c>
      <c r="B122" s="25"/>
      <c r="C122" s="20">
        <f t="shared" si="3"/>
        <v>0</v>
      </c>
      <c r="D122" s="42"/>
      <c r="E122" s="42"/>
      <c r="F122" s="26"/>
    </row>
    <row r="123" spans="1:9" ht="31.5" hidden="1" x14ac:dyDescent="0.2">
      <c r="A123" s="23" t="s">
        <v>46</v>
      </c>
      <c r="B123" s="25">
        <v>602303</v>
      </c>
      <c r="C123" s="20">
        <f t="shared" si="3"/>
        <v>0</v>
      </c>
      <c r="D123" s="42">
        <f t="shared" ref="D123:F124" si="5">D58</f>
        <v>0</v>
      </c>
      <c r="E123" s="42">
        <f t="shared" si="5"/>
        <v>0</v>
      </c>
      <c r="F123" s="42">
        <f t="shared" si="5"/>
        <v>0</v>
      </c>
    </row>
    <row r="124" spans="1:9" ht="36.75" customHeight="1" x14ac:dyDescent="0.2">
      <c r="A124" s="23" t="s">
        <v>72</v>
      </c>
      <c r="B124" s="25">
        <v>602400</v>
      </c>
      <c r="C124" s="20">
        <f t="shared" si="3"/>
        <v>0</v>
      </c>
      <c r="D124" s="42">
        <f>D59</f>
        <v>-488565662</v>
      </c>
      <c r="E124" s="42">
        <f t="shared" si="5"/>
        <v>488565662</v>
      </c>
      <c r="F124" s="42">
        <f t="shared" si="5"/>
        <v>488565662</v>
      </c>
    </row>
    <row r="125" spans="1:9" ht="31.5" hidden="1" x14ac:dyDescent="0.2">
      <c r="A125" s="21" t="s">
        <v>29</v>
      </c>
      <c r="B125" s="39">
        <v>603000</v>
      </c>
      <c r="C125" s="20">
        <f t="shared" si="3"/>
        <v>0</v>
      </c>
      <c r="D125" s="40">
        <f>D35</f>
        <v>0</v>
      </c>
      <c r="E125" s="40">
        <f>E35</f>
        <v>0</v>
      </c>
      <c r="F125" s="40">
        <f>F35</f>
        <v>0</v>
      </c>
    </row>
    <row r="126" spans="1:9" ht="15.75" hidden="1" x14ac:dyDescent="0.2">
      <c r="A126" s="21" t="s">
        <v>48</v>
      </c>
      <c r="B126" s="39">
        <v>604000</v>
      </c>
      <c r="C126" s="20">
        <f t="shared" si="3"/>
        <v>0</v>
      </c>
      <c r="D126" s="40">
        <f>D127-D128</f>
        <v>0</v>
      </c>
      <c r="E126" s="40">
        <f>E127-E128</f>
        <v>0</v>
      </c>
      <c r="F126" s="40"/>
    </row>
    <row r="127" spans="1:9" ht="15.75" hidden="1" x14ac:dyDescent="0.2">
      <c r="A127" s="23" t="s">
        <v>34</v>
      </c>
      <c r="B127" s="41">
        <v>604100</v>
      </c>
      <c r="C127" s="20">
        <f t="shared" si="3"/>
        <v>0</v>
      </c>
      <c r="D127" s="42">
        <f t="shared" ref="D127:F128" si="6">D61</f>
        <v>0</v>
      </c>
      <c r="E127" s="42">
        <f t="shared" si="6"/>
        <v>0</v>
      </c>
      <c r="F127" s="42">
        <f t="shared" si="6"/>
        <v>0</v>
      </c>
    </row>
    <row r="128" spans="1:9" ht="13.5" hidden="1" customHeight="1" x14ac:dyDescent="0.2">
      <c r="A128" s="23" t="s">
        <v>35</v>
      </c>
      <c r="B128" s="41">
        <v>604200</v>
      </c>
      <c r="C128" s="20">
        <f t="shared" si="3"/>
        <v>0</v>
      </c>
      <c r="D128" s="42">
        <f t="shared" si="6"/>
        <v>0</v>
      </c>
      <c r="E128" s="42">
        <f t="shared" si="6"/>
        <v>0</v>
      </c>
      <c r="F128" s="42">
        <f t="shared" si="6"/>
        <v>0</v>
      </c>
    </row>
    <row r="129" spans="1:10" ht="49.5" customHeight="1" x14ac:dyDescent="0.2">
      <c r="A129" s="43" t="s">
        <v>73</v>
      </c>
      <c r="B129" s="44"/>
      <c r="C129" s="20">
        <f t="shared" si="3"/>
        <v>67364829</v>
      </c>
      <c r="D129" s="32">
        <f>D91+D114</f>
        <v>-416060417</v>
      </c>
      <c r="E129" s="32">
        <f>E91+E114</f>
        <v>483425246</v>
      </c>
      <c r="F129" s="32">
        <f>F91+F114</f>
        <v>482283045</v>
      </c>
      <c r="I129" s="10"/>
      <c r="J129" s="10"/>
    </row>
    <row r="130" spans="1:10" ht="40.5" customHeight="1" x14ac:dyDescent="0.2">
      <c r="I130" s="10"/>
      <c r="J130" s="10"/>
    </row>
    <row r="131" spans="1:10" ht="1.5" customHeight="1" x14ac:dyDescent="0.2">
      <c r="I131" s="10"/>
      <c r="J131" s="10"/>
    </row>
    <row r="132" spans="1:10" x14ac:dyDescent="0.2">
      <c r="I132" s="10"/>
      <c r="J132" s="10"/>
    </row>
    <row r="133" spans="1:10" ht="18" customHeight="1" x14ac:dyDescent="0.3">
      <c r="A133" s="45" t="s">
        <v>74</v>
      </c>
      <c r="B133" s="46"/>
      <c r="C133" s="46"/>
      <c r="D133" s="46"/>
      <c r="E133" s="45" t="s">
        <v>80</v>
      </c>
      <c r="F133" s="46"/>
      <c r="G133"/>
      <c r="J133" s="10"/>
    </row>
    <row r="134" spans="1:10" ht="18" customHeight="1" x14ac:dyDescent="0.2">
      <c r="A134" s="11"/>
      <c r="B134" s="12"/>
      <c r="C134" s="12"/>
      <c r="D134" s="12"/>
      <c r="E134" s="12"/>
      <c r="F134" s="12"/>
    </row>
    <row r="135" spans="1:10" ht="18" customHeight="1" x14ac:dyDescent="0.2">
      <c r="A135" s="11"/>
      <c r="B135" s="12"/>
      <c r="C135" s="12"/>
      <c r="D135" s="12"/>
      <c r="E135" s="12"/>
      <c r="F135" s="12"/>
    </row>
    <row r="141" spans="1:10" x14ac:dyDescent="0.2">
      <c r="D141" s="10"/>
      <c r="E141" s="10"/>
    </row>
    <row r="142" spans="1:10" x14ac:dyDescent="0.2">
      <c r="E142" s="10"/>
    </row>
    <row r="143" spans="1:10" x14ac:dyDescent="0.2">
      <c r="D143" s="10"/>
      <c r="E143" s="10"/>
    </row>
    <row r="146" spans="5:5" x14ac:dyDescent="0.2">
      <c r="E146" s="10"/>
    </row>
    <row r="147" spans="5:5" x14ac:dyDescent="0.2">
      <c r="E147" s="10"/>
    </row>
  </sheetData>
  <mergeCells count="7">
    <mergeCell ref="D1:G1"/>
    <mergeCell ref="A2:F2"/>
    <mergeCell ref="A7:A8"/>
    <mergeCell ref="B7:B8"/>
    <mergeCell ref="D7:D8"/>
    <mergeCell ref="E7:F7"/>
    <mergeCell ref="C7:C8"/>
  </mergeCells>
  <phoneticPr fontId="20" type="noConversion"/>
  <printOptions horizontalCentered="1"/>
  <pageMargins left="1.3779527559055118" right="0.39370078740157483" top="0.78740157480314965" bottom="0.78740157480314965" header="0.51181102362204722" footer="0.51181102362204722"/>
  <pageSetup paperSize="9"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Користувач Windows</cp:lastModifiedBy>
  <cp:lastPrinted>2023-07-25T10:17:10Z</cp:lastPrinted>
  <dcterms:created xsi:type="dcterms:W3CDTF">2011-03-21T10:07:01Z</dcterms:created>
  <dcterms:modified xsi:type="dcterms:W3CDTF">2023-07-25T11:39:06Z</dcterms:modified>
</cp:coreProperties>
</file>