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Проекти рішень\2021 проєкти\Квітень\квітень 2\"/>
    </mc:Choice>
  </mc:AlternateContent>
  <bookViews>
    <workbookView xWindow="0" yWindow="0" windowWidth="28800" windowHeight="11535" tabRatio="837"/>
  </bookViews>
  <sheets>
    <sheet name="форма 2. Фін план- звіт" sheetId="20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</externalReferences>
  <definedNames>
    <definedName name="__123Graph_XGRAPH3" hidden="1">[1]GDP!#REF!</definedName>
    <definedName name="aa">'[2]1993'!$A$1:$IV$3,'[2]1993'!$A$1:$A$65536</definedName>
    <definedName name="ad">'[3]МТР Газ України'!$B$1</definedName>
    <definedName name="as">'[4]МТР Газ України'!$B$1</definedName>
    <definedName name="asdf">[5]Inform!$E$6</definedName>
    <definedName name="asdfg">[5]Inform!$F$2</definedName>
    <definedName name="BuiltIn_Print_Area___1___1">#REF!</definedName>
    <definedName name="ClDate">[6]Inform!$E$6</definedName>
    <definedName name="ClDate_21">[7]Inform!$E$6</definedName>
    <definedName name="ClDate_25">[7]Inform!$E$6</definedName>
    <definedName name="ClDate_6">[8]Inform!$E$6</definedName>
    <definedName name="CompName">[6]Inform!$F$2</definedName>
    <definedName name="CompName_21">[7]Inform!$F$2</definedName>
    <definedName name="CompName_25">[7]Inform!$F$2</definedName>
    <definedName name="CompName_6">[8]Inform!$F$2</definedName>
    <definedName name="CompNameE">[6]Inform!$G$2</definedName>
    <definedName name="CompNameE_21">[7]Inform!$G$2</definedName>
    <definedName name="CompNameE_25">[7]Inform!$G$2</definedName>
    <definedName name="CompNameE_6">[8]Inform!$G$2</definedName>
    <definedName name="Cost_Category_National_ID">#REF!</definedName>
    <definedName name="Cе511">#REF!</definedName>
    <definedName name="d">'[9]МТР Газ України'!$B$4</definedName>
    <definedName name="dCPIb">[10]попер_роз!#REF!</definedName>
    <definedName name="dPPIb">[10]попер_роз!#REF!</definedName>
    <definedName name="ds">'[11]7  Інші витрати'!#REF!</definedName>
    <definedName name="Fact_Type_ID">#REF!</definedName>
    <definedName name="G">'[12]МТР Газ України'!$B$1</definedName>
    <definedName name="ij1sssss">'[13]7  Інші витрати'!#REF!</definedName>
    <definedName name="LastItem">[14]Лист1!$A$1</definedName>
    <definedName name="Load">'[15]МТР Газ України'!$B$4</definedName>
    <definedName name="Load_ID">'[16]МТР Газ України'!$B$4</definedName>
    <definedName name="Load_ID_10">'[17]7  Інші витрати'!#REF!</definedName>
    <definedName name="Load_ID_11">'[18]МТР Газ України'!$B$4</definedName>
    <definedName name="Load_ID_12">'[18]МТР Газ України'!$B$4</definedName>
    <definedName name="Load_ID_13">'[18]МТР Газ України'!$B$4</definedName>
    <definedName name="Load_ID_14">'[18]МТР Газ України'!$B$4</definedName>
    <definedName name="Load_ID_15">'[18]МТР Газ України'!$B$4</definedName>
    <definedName name="Load_ID_16">'[18]МТР Газ України'!$B$4</definedName>
    <definedName name="Load_ID_17">'[18]МТР Газ України'!$B$4</definedName>
    <definedName name="Load_ID_18">'[19]МТР Газ України'!$B$4</definedName>
    <definedName name="Load_ID_19">'[20]МТР Газ України'!$B$4</definedName>
    <definedName name="Load_ID_20">'[19]МТР Газ України'!$B$4</definedName>
    <definedName name="Load_ID_200">'[15]МТР Газ України'!$B$4</definedName>
    <definedName name="Load_ID_21">'[21]МТР Газ України'!$B$4</definedName>
    <definedName name="Load_ID_23">'[20]МТР Газ України'!$B$4</definedName>
    <definedName name="Load_ID_25">'[21]МТР Газ України'!$B$4</definedName>
    <definedName name="Load_ID_542">'[22]МТР Газ України'!$B$4</definedName>
    <definedName name="Load_ID_6">'[18]МТР Газ України'!$B$4</definedName>
    <definedName name="OpDate">[6]Inform!$E$5</definedName>
    <definedName name="OpDate_21">[7]Inform!$E$5</definedName>
    <definedName name="OpDate_25">[7]Inform!$E$5</definedName>
    <definedName name="OpDate_6">[8]Inform!$E$5</definedName>
    <definedName name="QR">[23]Inform!$E$5</definedName>
    <definedName name="qw">[5]Inform!$E$5</definedName>
    <definedName name="qwert">[5]Inform!$G$2</definedName>
    <definedName name="qwerty">'[4]МТР Газ України'!$B$4</definedName>
    <definedName name="ShowFil">[14]!ShowFil</definedName>
    <definedName name="SU_ID">#REF!</definedName>
    <definedName name="Time_ID">'[16]МТР Газ України'!$B$1</definedName>
    <definedName name="Time_ID_10">'[17]7  Інші витрати'!#REF!</definedName>
    <definedName name="Time_ID_11">'[18]МТР Газ України'!$B$1</definedName>
    <definedName name="Time_ID_12">'[18]МТР Газ України'!$B$1</definedName>
    <definedName name="Time_ID_13">'[18]МТР Газ України'!$B$1</definedName>
    <definedName name="Time_ID_14">'[18]МТР Газ України'!$B$1</definedName>
    <definedName name="Time_ID_15">'[18]МТР Газ України'!$B$1</definedName>
    <definedName name="Time_ID_16">'[18]МТР Газ України'!$B$1</definedName>
    <definedName name="Time_ID_17">'[18]МТР Газ України'!$B$1</definedName>
    <definedName name="Time_ID_18">'[19]МТР Газ України'!$B$1</definedName>
    <definedName name="Time_ID_19">'[20]МТР Газ України'!$B$1</definedName>
    <definedName name="Time_ID_20">'[19]МТР Газ України'!$B$1</definedName>
    <definedName name="Time_ID_21">'[21]МТР Газ України'!$B$1</definedName>
    <definedName name="Time_ID_23">'[20]МТР Газ України'!$B$1</definedName>
    <definedName name="Time_ID_25">'[21]МТР Газ України'!$B$1</definedName>
    <definedName name="Time_ID_6">'[18]МТР Газ України'!$B$1</definedName>
    <definedName name="Time_ID0">'[16]МТР Газ України'!$F$1</definedName>
    <definedName name="Time_ID0_10">'[17]7  Інші витрати'!#REF!</definedName>
    <definedName name="Time_ID0_11">'[18]МТР Газ України'!$F$1</definedName>
    <definedName name="Time_ID0_12">'[18]МТР Газ України'!$F$1</definedName>
    <definedName name="Time_ID0_13">'[18]МТР Газ України'!$F$1</definedName>
    <definedName name="Time_ID0_14">'[18]МТР Газ України'!$F$1</definedName>
    <definedName name="Time_ID0_15">'[18]МТР Газ України'!$F$1</definedName>
    <definedName name="Time_ID0_16">'[18]МТР Газ України'!$F$1</definedName>
    <definedName name="Time_ID0_17">'[18]МТР Газ України'!$F$1</definedName>
    <definedName name="Time_ID0_18">'[19]МТР Газ України'!$F$1</definedName>
    <definedName name="Time_ID0_19">'[20]МТР Газ України'!$F$1</definedName>
    <definedName name="Time_ID0_20">'[19]МТР Газ України'!$F$1</definedName>
    <definedName name="Time_ID0_21">'[21]МТР Газ України'!$F$1</definedName>
    <definedName name="Time_ID0_23">'[20]МТР Газ України'!$F$1</definedName>
    <definedName name="Time_ID0_25">'[21]МТР Газ України'!$F$1</definedName>
    <definedName name="Time_ID0_6">'[18]МТР Газ України'!$F$1</definedName>
    <definedName name="ttttttt">#REF!</definedName>
    <definedName name="Unit">[6]Inform!$E$38</definedName>
    <definedName name="Unit_21">[7]Inform!$E$38</definedName>
    <definedName name="Unit_25">[7]Inform!$E$38</definedName>
    <definedName name="Unit_6">[8]Inform!$E$38</definedName>
    <definedName name="WQER">'[24]МТР Газ України'!$B$4</definedName>
    <definedName name="wr">'[24]МТР Газ України'!$B$4</definedName>
    <definedName name="yyyy">#REF!</definedName>
    <definedName name="zx">'[4]МТР Газ України'!$F$1</definedName>
    <definedName name="zxc">[5]Inform!$E$38</definedName>
    <definedName name="а">'[13]7  Інші витрати'!#REF!</definedName>
    <definedName name="ав">#REF!</definedName>
    <definedName name="аен">'[24]МТР Газ України'!$B$4</definedName>
    <definedName name="_xlnm.Database">'[25]Ener '!$A$1:$G$2645</definedName>
    <definedName name="в">'[26]МТР Газ України'!$F$1</definedName>
    <definedName name="ватт">'[27]БАЗА  '!#REF!</definedName>
    <definedName name="Д">'[15]МТР Газ України'!$B$4</definedName>
    <definedName name="е">#REF!</definedName>
    <definedName name="є">#REF!</definedName>
    <definedName name="_xlnm.Print_Titles" localSheetId="0">'форма 2. Фін план- звіт'!$31:$33</definedName>
    <definedName name="Заголовки_для_печати_МИ">'[28]1993'!$A$1:$IV$3,'[28]1993'!$A$1:$A$65536</definedName>
    <definedName name="і">[29]Inform!$F$2</definedName>
    <definedName name="ів">#REF!</definedName>
    <definedName name="ів___0">#REF!</definedName>
    <definedName name="ів_22">#REF!</definedName>
    <definedName name="ів_26">#REF!</definedName>
    <definedName name="іваіа">'[30]7  Інші витрати'!#REF!</definedName>
    <definedName name="іваф">#REF!</definedName>
    <definedName name="івів">'[12]МТР Газ України'!$B$1</definedName>
    <definedName name="іцу">[23]Inform!$G$2</definedName>
    <definedName name="йуц">#REF!</definedName>
    <definedName name="йцу">#REF!</definedName>
    <definedName name="йцуйй">#REF!</definedName>
    <definedName name="йцукц">'[30]7  Інші витрати'!#REF!</definedName>
    <definedName name="КЕ">#REF!</definedName>
    <definedName name="КЕ___0">#REF!</definedName>
    <definedName name="КЕ_22">#REF!</definedName>
    <definedName name="КЕ_26">#REF!</definedName>
    <definedName name="кен">#REF!</definedName>
    <definedName name="л">#REF!</definedName>
    <definedName name="_xlnm.Print_Area" localSheetId="0">'форма 2. Фін план- звіт'!$A$1:$K$208</definedName>
    <definedName name="п">'[13]7  Інші витрати'!#REF!</definedName>
    <definedName name="пдв">'[15]МТР Газ України'!$B$4</definedName>
    <definedName name="пдв_утг">'[15]МТР Газ України'!$F$1</definedName>
    <definedName name="План">#REF!</definedName>
    <definedName name="Порівняльний_розрахунок_ціни_природного_газу__що_експортується____________________________________________________________________________________________________________________НАК__Нафтогаз_України___у_2005_році.">#REF!</definedName>
    <definedName name="ппп">[31]Inform!$E$6</definedName>
    <definedName name="р">#REF!</definedName>
    <definedName name="т">[32]Inform!$E$6</definedName>
    <definedName name="тариф">[33]Inform!$G$2</definedName>
    <definedName name="уйцукйцуйу">#REF!</definedName>
    <definedName name="уке">[34]Inform!$G$2</definedName>
    <definedName name="УТГ">'[15]МТР Газ України'!$B$4</definedName>
    <definedName name="фів">'[24]МТР Газ України'!$B$4</definedName>
    <definedName name="фіваіф">'[30]7  Інші витрати'!#REF!</definedName>
    <definedName name="фф">'[26]МТР Газ України'!$F$1</definedName>
    <definedName name="ц">'[13]7  Інші витрати'!#REF!</definedName>
    <definedName name="ччч">'[35]БАЗА  '!#REF!</definedName>
    <definedName name="ш">#REF!</definedName>
  </definedNames>
  <calcPr calcId="152511"/>
</workbook>
</file>

<file path=xl/calcChain.xml><?xml version="1.0" encoding="utf-8"?>
<calcChain xmlns="http://schemas.openxmlformats.org/spreadsheetml/2006/main">
  <c r="D134" i="20" l="1"/>
  <c r="K183" i="20"/>
  <c r="F175" i="20"/>
  <c r="E132" i="20"/>
  <c r="J35" i="20"/>
  <c r="J172" i="20" l="1"/>
  <c r="J173" i="20"/>
  <c r="J174" i="20"/>
  <c r="J175" i="20"/>
  <c r="J176" i="20"/>
  <c r="J177" i="20"/>
  <c r="J178" i="20"/>
  <c r="J179" i="20"/>
  <c r="J180" i="20"/>
  <c r="J181" i="20"/>
  <c r="J182" i="20"/>
  <c r="J183" i="20"/>
  <c r="J184" i="20"/>
  <c r="J185" i="20"/>
  <c r="J186" i="20"/>
  <c r="J187" i="20"/>
  <c r="J188" i="20"/>
  <c r="J189" i="20"/>
  <c r="J190" i="20"/>
  <c r="J191" i="20"/>
  <c r="J192" i="20"/>
  <c r="J193" i="20"/>
  <c r="J194" i="20"/>
  <c r="J195" i="20"/>
  <c r="J196" i="20"/>
  <c r="J197" i="20"/>
  <c r="J198" i="20"/>
  <c r="E192" i="20"/>
  <c r="E193" i="20"/>
  <c r="E194" i="20"/>
  <c r="E195" i="20"/>
  <c r="E196" i="20"/>
  <c r="E197" i="20"/>
  <c r="E198" i="20"/>
  <c r="E191" i="20"/>
  <c r="I191" i="20"/>
  <c r="I194" i="20"/>
  <c r="I193" i="20"/>
  <c r="I195" i="20"/>
  <c r="I196" i="20"/>
  <c r="I197" i="20"/>
  <c r="I192" i="20"/>
  <c r="F121" i="20"/>
  <c r="E119" i="20"/>
  <c r="J58" i="20"/>
  <c r="F97" i="20" l="1"/>
  <c r="F98" i="20"/>
  <c r="F99" i="20"/>
  <c r="F100" i="20"/>
  <c r="F101" i="20"/>
  <c r="F102" i="20"/>
  <c r="F103" i="20"/>
  <c r="F104" i="20"/>
  <c r="F105" i="20"/>
  <c r="F106" i="20"/>
  <c r="J170" i="20" l="1"/>
  <c r="K170" i="20" s="1"/>
  <c r="J169" i="20"/>
  <c r="K169" i="20" s="1"/>
  <c r="F188" i="20" l="1"/>
  <c r="F176" i="20"/>
  <c r="F177" i="20"/>
  <c r="F178" i="20"/>
  <c r="F179" i="20"/>
  <c r="F180" i="20"/>
  <c r="F181" i="20"/>
  <c r="F182" i="20"/>
  <c r="F183" i="20"/>
  <c r="F184" i="20"/>
  <c r="F185" i="20"/>
  <c r="F186" i="20"/>
  <c r="F187" i="20"/>
  <c r="F189" i="20"/>
  <c r="F190" i="20"/>
  <c r="F170" i="20"/>
  <c r="F169" i="20"/>
  <c r="K164" i="20"/>
  <c r="K165" i="20"/>
  <c r="K166" i="20"/>
  <c r="K167" i="20"/>
  <c r="K175" i="20"/>
  <c r="K176" i="20"/>
  <c r="K177" i="20"/>
  <c r="K178" i="20"/>
  <c r="K179" i="20"/>
  <c r="K180" i="20"/>
  <c r="K181" i="20"/>
  <c r="K182" i="20"/>
  <c r="K184" i="20"/>
  <c r="K185" i="20"/>
  <c r="K186" i="20"/>
  <c r="K187" i="20"/>
  <c r="K188" i="20"/>
  <c r="K189" i="20"/>
  <c r="K190" i="20"/>
  <c r="K191" i="20"/>
  <c r="K192" i="20"/>
  <c r="K193" i="20"/>
  <c r="K194" i="20"/>
  <c r="K195" i="20"/>
  <c r="K196" i="20"/>
  <c r="K197" i="20"/>
  <c r="K198" i="20"/>
  <c r="G176" i="20" l="1"/>
  <c r="G97" i="20"/>
  <c r="G98" i="20"/>
  <c r="G99" i="20"/>
  <c r="G100" i="20"/>
  <c r="G102" i="20"/>
  <c r="G104" i="20"/>
  <c r="G106" i="20"/>
  <c r="G164" i="20"/>
  <c r="G165" i="20"/>
  <c r="G166" i="20"/>
  <c r="G167" i="20"/>
  <c r="G169" i="20"/>
  <c r="G170" i="20"/>
  <c r="G175" i="20"/>
  <c r="G177" i="20"/>
  <c r="G178" i="20"/>
  <c r="G179" i="20"/>
  <c r="G180" i="20"/>
  <c r="G181" i="20"/>
  <c r="G182" i="20"/>
  <c r="G183" i="20"/>
  <c r="G184" i="20"/>
  <c r="G185" i="20"/>
  <c r="G186" i="20"/>
  <c r="G187" i="20"/>
  <c r="G188" i="20"/>
  <c r="G189" i="20"/>
  <c r="G190" i="20"/>
  <c r="F192" i="20" l="1"/>
  <c r="G192" i="20" s="1"/>
  <c r="F193" i="20"/>
  <c r="G193" i="20" s="1"/>
  <c r="F194" i="20"/>
  <c r="G194" i="20" s="1"/>
  <c r="F195" i="20"/>
  <c r="G195" i="20" s="1"/>
  <c r="F196" i="20"/>
  <c r="G196" i="20" s="1"/>
  <c r="F197" i="20"/>
  <c r="G197" i="20" s="1"/>
  <c r="F198" i="20"/>
  <c r="G198" i="20" s="1"/>
  <c r="F191" i="20"/>
  <c r="G191" i="20" s="1"/>
  <c r="I171" i="20"/>
  <c r="J171" i="20" s="1"/>
  <c r="K171" i="20" s="1"/>
  <c r="E171" i="20"/>
  <c r="F171" i="20" s="1"/>
  <c r="G171" i="20" s="1"/>
  <c r="J130" i="20"/>
  <c r="K130" i="20" s="1"/>
  <c r="F54" i="20"/>
  <c r="F69" i="20"/>
  <c r="G69" i="20" s="1"/>
  <c r="F70" i="20"/>
  <c r="G70" i="20" s="1"/>
  <c r="F71" i="20"/>
  <c r="G71" i="20" s="1"/>
  <c r="F96" i="20"/>
  <c r="G96" i="20" s="1"/>
  <c r="F109" i="20"/>
  <c r="G109" i="20" s="1"/>
  <c r="F110" i="20"/>
  <c r="G110" i="20" s="1"/>
  <c r="F114" i="20"/>
  <c r="G114" i="20" s="1"/>
  <c r="F117" i="20"/>
  <c r="G117" i="20" s="1"/>
  <c r="F120" i="20"/>
  <c r="G120" i="20" s="1"/>
  <c r="G121" i="20"/>
  <c r="F122" i="20"/>
  <c r="G122" i="20" s="1"/>
  <c r="F123" i="20"/>
  <c r="G123" i="20" s="1"/>
  <c r="F124" i="20"/>
  <c r="G124" i="20" s="1"/>
  <c r="F130" i="20"/>
  <c r="G130" i="20" s="1"/>
  <c r="F131" i="20"/>
  <c r="F135" i="20"/>
  <c r="G135" i="20" s="1"/>
  <c r="F136" i="20"/>
  <c r="G136" i="20" s="1"/>
  <c r="F140" i="20"/>
  <c r="G140" i="20" s="1"/>
  <c r="F143" i="20"/>
  <c r="G143" i="20" s="1"/>
  <c r="F145" i="20"/>
  <c r="G145" i="20" s="1"/>
  <c r="J143" i="20"/>
  <c r="K143" i="20" s="1"/>
  <c r="J145" i="20"/>
  <c r="K145" i="20" s="1"/>
  <c r="E108" i="20" l="1"/>
  <c r="F108" i="20" s="1"/>
  <c r="G108" i="20" s="1"/>
  <c r="F119" i="20" l="1"/>
  <c r="G119" i="20" s="1"/>
  <c r="E107" i="20"/>
  <c r="J100" i="20"/>
  <c r="K100" i="20" s="1"/>
  <c r="E35" i="20"/>
  <c r="F52" i="20"/>
  <c r="F38" i="20"/>
  <c r="F39" i="20"/>
  <c r="G39" i="20" s="1"/>
  <c r="F40" i="20"/>
  <c r="F41" i="20"/>
  <c r="G41" i="20" s="1"/>
  <c r="F42" i="20"/>
  <c r="G42" i="20" s="1"/>
  <c r="F43" i="20"/>
  <c r="G43" i="20" s="1"/>
  <c r="F44" i="20"/>
  <c r="F45" i="20"/>
  <c r="F46" i="20"/>
  <c r="F47" i="20"/>
  <c r="G47" i="20" s="1"/>
  <c r="F48" i="20"/>
  <c r="G48" i="20" s="1"/>
  <c r="F37" i="20"/>
  <c r="G37" i="20" s="1"/>
  <c r="I35" i="20"/>
  <c r="I132" i="20" s="1"/>
  <c r="J132" i="20" s="1"/>
  <c r="K132" i="20" s="1"/>
  <c r="I53" i="20"/>
  <c r="J37" i="20"/>
  <c r="K37" i="20" s="1"/>
  <c r="J38" i="20"/>
  <c r="K38" i="20" s="1"/>
  <c r="J39" i="20"/>
  <c r="K39" i="20" s="1"/>
  <c r="J40" i="20"/>
  <c r="J41" i="20"/>
  <c r="K41" i="20" s="1"/>
  <c r="J42" i="20"/>
  <c r="K42" i="20" s="1"/>
  <c r="J43" i="20"/>
  <c r="K43" i="20" s="1"/>
  <c r="J44" i="20"/>
  <c r="J45" i="20"/>
  <c r="J46" i="20"/>
  <c r="J47" i="20"/>
  <c r="K47" i="20" s="1"/>
  <c r="J48" i="20"/>
  <c r="K48" i="20" s="1"/>
  <c r="J49" i="20"/>
  <c r="J50" i="20"/>
  <c r="J52" i="20"/>
  <c r="J54" i="20"/>
  <c r="K54" i="20" s="1"/>
  <c r="J55" i="20"/>
  <c r="K55" i="20" s="1"/>
  <c r="J56" i="20"/>
  <c r="K56" i="20" s="1"/>
  <c r="J57" i="20"/>
  <c r="K57" i="20" s="1"/>
  <c r="K58" i="20"/>
  <c r="J59" i="20"/>
  <c r="J60" i="20"/>
  <c r="K60" i="20" s="1"/>
  <c r="J61" i="20"/>
  <c r="J62" i="20"/>
  <c r="K62" i="20" s="1"/>
  <c r="J63" i="20"/>
  <c r="J64" i="20"/>
  <c r="J65" i="20"/>
  <c r="J66" i="20"/>
  <c r="J67" i="20"/>
  <c r="J68" i="20"/>
  <c r="J69" i="20"/>
  <c r="K69" i="20" s="1"/>
  <c r="J70" i="20"/>
  <c r="K70" i="20" s="1"/>
  <c r="J71" i="20"/>
  <c r="K71" i="20" s="1"/>
  <c r="J72" i="20"/>
  <c r="J73" i="20"/>
  <c r="J74" i="20"/>
  <c r="J75" i="20"/>
  <c r="J76" i="20"/>
  <c r="J77" i="20"/>
  <c r="J78" i="20"/>
  <c r="J79" i="20"/>
  <c r="J80" i="20"/>
  <c r="J81" i="20"/>
  <c r="J82" i="20"/>
  <c r="J83" i="20"/>
  <c r="J84" i="20"/>
  <c r="J85" i="20"/>
  <c r="J86" i="20"/>
  <c r="J87" i="20"/>
  <c r="J88" i="20"/>
  <c r="J89" i="20"/>
  <c r="J90" i="20"/>
  <c r="J91" i="20"/>
  <c r="J92" i="20"/>
  <c r="J93" i="20"/>
  <c r="J94" i="20"/>
  <c r="J95" i="20"/>
  <c r="J96" i="20"/>
  <c r="K96" i="20" s="1"/>
  <c r="J97" i="20"/>
  <c r="K97" i="20" s="1"/>
  <c r="J98" i="20"/>
  <c r="K98" i="20" s="1"/>
  <c r="J99" i="20"/>
  <c r="K99" i="20" s="1"/>
  <c r="J101" i="20"/>
  <c r="J102" i="20"/>
  <c r="K102" i="20" s="1"/>
  <c r="J103" i="20"/>
  <c r="J104" i="20"/>
  <c r="K104" i="20" s="1"/>
  <c r="J105" i="20"/>
  <c r="J106" i="20"/>
  <c r="K106" i="20" s="1"/>
  <c r="J109" i="20"/>
  <c r="K109" i="20" s="1"/>
  <c r="J110" i="20"/>
  <c r="K110" i="20" s="1"/>
  <c r="J111" i="20"/>
  <c r="J112" i="20"/>
  <c r="K112" i="20" s="1"/>
  <c r="J113" i="20"/>
  <c r="J114" i="20"/>
  <c r="K114" i="20" s="1"/>
  <c r="J115" i="20"/>
  <c r="J116" i="20"/>
  <c r="J117" i="20"/>
  <c r="K117" i="20" s="1"/>
  <c r="J118" i="20"/>
  <c r="J119" i="20"/>
  <c r="K119" i="20" s="1"/>
  <c r="J120" i="20"/>
  <c r="K120" i="20" s="1"/>
  <c r="J121" i="20"/>
  <c r="K121" i="20" s="1"/>
  <c r="J122" i="20"/>
  <c r="K122" i="20" s="1"/>
  <c r="J123" i="20"/>
  <c r="K123" i="20" s="1"/>
  <c r="J124" i="20"/>
  <c r="K124" i="20" s="1"/>
  <c r="J125" i="20"/>
  <c r="J126" i="20"/>
  <c r="J127" i="20"/>
  <c r="J128" i="20"/>
  <c r="J129" i="20"/>
  <c r="J131" i="20"/>
  <c r="J135" i="20"/>
  <c r="K135" i="20" s="1"/>
  <c r="J136" i="20"/>
  <c r="K136" i="20" s="1"/>
  <c r="J137" i="20"/>
  <c r="J138" i="20"/>
  <c r="J140" i="20"/>
  <c r="K140" i="20" s="1"/>
  <c r="J141" i="20"/>
  <c r="J142" i="20"/>
  <c r="J144" i="20"/>
  <c r="J36" i="20"/>
  <c r="K36" i="20" s="1"/>
  <c r="F132" i="20" l="1"/>
  <c r="G132" i="20" s="1"/>
  <c r="F107" i="20"/>
  <c r="G107" i="20" s="1"/>
  <c r="E53" i="20"/>
  <c r="F35" i="20"/>
  <c r="G35" i="20" s="1"/>
  <c r="G38" i="20"/>
  <c r="I133" i="20"/>
  <c r="J133" i="20" s="1"/>
  <c r="K133" i="20" s="1"/>
  <c r="J108" i="20"/>
  <c r="K108" i="20" s="1"/>
  <c r="J107" i="20"/>
  <c r="B70" i="20"/>
  <c r="B71" i="20" s="1"/>
  <c r="B72" i="20" s="1"/>
  <c r="B73" i="20" s="1"/>
  <c r="B74" i="20" s="1"/>
  <c r="B75" i="20" s="1"/>
  <c r="B76" i="20" s="1"/>
  <c r="B77" i="20" s="1"/>
  <c r="B78" i="20" s="1"/>
  <c r="B79" i="20" s="1"/>
  <c r="B80" i="20" s="1"/>
  <c r="B81" i="20" s="1"/>
  <c r="B82" i="20" s="1"/>
  <c r="B83" i="20" s="1"/>
  <c r="B84" i="20" s="1"/>
  <c r="B85" i="20" s="1"/>
  <c r="B86" i="20" s="1"/>
  <c r="B87" i="20" s="1"/>
  <c r="B88" i="20" s="1"/>
  <c r="B89" i="20" s="1"/>
  <c r="B90" i="20" s="1"/>
  <c r="B91" i="20" s="1"/>
  <c r="B92" i="20" s="1"/>
  <c r="B93" i="20" s="1"/>
  <c r="B94" i="20" s="1"/>
  <c r="B95" i="20" s="1"/>
  <c r="B96" i="20" s="1"/>
  <c r="B97" i="20" s="1"/>
  <c r="B98" i="20" s="1"/>
  <c r="B99" i="20" s="1"/>
  <c r="B100" i="20" s="1"/>
  <c r="B101" i="20" s="1"/>
  <c r="B102" i="20" s="1"/>
  <c r="B103" i="20" s="1"/>
  <c r="B104" i="20" s="1"/>
  <c r="B105" i="20" s="1"/>
  <c r="B106" i="20" s="1"/>
  <c r="B107" i="20" s="1"/>
  <c r="B108" i="20" s="1"/>
  <c r="B109" i="20" s="1"/>
  <c r="B110" i="20" s="1"/>
  <c r="B111" i="20" s="1"/>
  <c r="B112" i="20" s="1"/>
  <c r="B113" i="20" s="1"/>
  <c r="B114" i="20" s="1"/>
  <c r="B115" i="20" s="1"/>
  <c r="B116" i="20" s="1"/>
  <c r="B117" i="20" s="1"/>
  <c r="B118" i="20" s="1"/>
  <c r="B119" i="20" s="1"/>
  <c r="B120" i="20" s="1"/>
  <c r="B121" i="20" s="1"/>
  <c r="B122" i="20" s="1"/>
  <c r="B123" i="20" s="1"/>
  <c r="B124" i="20" s="1"/>
  <c r="B125" i="20" s="1"/>
  <c r="B126" i="20" s="1"/>
  <c r="B127" i="20" s="1"/>
  <c r="B128" i="20" s="1"/>
  <c r="B129" i="20" s="1"/>
  <c r="B130" i="20" s="1"/>
  <c r="B131" i="20" s="1"/>
  <c r="B132" i="20" s="1"/>
  <c r="B133" i="20" s="1"/>
  <c r="B134" i="20" s="1"/>
  <c r="B135" i="20" s="1"/>
  <c r="B136" i="20" s="1"/>
  <c r="B137" i="20" s="1"/>
  <c r="B138" i="20" s="1"/>
  <c r="B139" i="20" s="1"/>
  <c r="B140" i="20" s="1"/>
  <c r="B141" i="20" s="1"/>
  <c r="B142" i="20" s="1"/>
  <c r="B143" i="20" s="1"/>
  <c r="B144" i="20" s="1"/>
  <c r="B145" i="20" s="1"/>
  <c r="B146" i="20" s="1"/>
  <c r="B147" i="20" s="1"/>
  <c r="B148" i="20" s="1"/>
  <c r="B149" i="20" s="1"/>
  <c r="B150" i="20" s="1"/>
  <c r="B151" i="20" s="1"/>
  <c r="B152" i="20" s="1"/>
  <c r="B153" i="20" s="1"/>
  <c r="B154" i="20" s="1"/>
  <c r="B155" i="20" s="1"/>
  <c r="B156" i="20" s="1"/>
  <c r="B157" i="20" s="1"/>
  <c r="B158" i="20" s="1"/>
  <c r="B159" i="20" s="1"/>
  <c r="B160" i="20" s="1"/>
  <c r="B161" i="20" s="1"/>
  <c r="B162" i="20" s="1"/>
  <c r="B163" i="20" s="1"/>
  <c r="B164" i="20" s="1"/>
  <c r="B165" i="20" s="1"/>
  <c r="B166" i="20" s="1"/>
  <c r="B167" i="20" s="1"/>
  <c r="B168" i="20" s="1"/>
  <c r="B169" i="20" s="1"/>
  <c r="B170" i="20" s="1"/>
  <c r="B171" i="20" s="1"/>
  <c r="B172" i="20" s="1"/>
  <c r="B173" i="20" s="1"/>
  <c r="B174" i="20" s="1"/>
  <c r="B175" i="20" s="1"/>
  <c r="B176" i="20" s="1"/>
  <c r="B177" i="20" s="1"/>
  <c r="B178" i="20" s="1"/>
  <c r="B179" i="20" s="1"/>
  <c r="B180" i="20" s="1"/>
  <c r="B181" i="20" s="1"/>
  <c r="B182" i="20" s="1"/>
  <c r="B183" i="20" s="1"/>
  <c r="B184" i="20" s="1"/>
  <c r="B185" i="20" s="1"/>
  <c r="B186" i="20" s="1"/>
  <c r="B187" i="20" s="1"/>
  <c r="B188" i="20" s="1"/>
  <c r="B189" i="20" s="1"/>
  <c r="B190" i="20" s="1"/>
  <c r="B191" i="20" s="1"/>
  <c r="B192" i="20" s="1"/>
  <c r="B193" i="20" s="1"/>
  <c r="B194" i="20" s="1"/>
  <c r="B195" i="20" s="1"/>
  <c r="B196" i="20" s="1"/>
  <c r="B197" i="20" s="1"/>
  <c r="B198" i="20" s="1"/>
  <c r="B199" i="20" s="1"/>
  <c r="B200" i="20" s="1"/>
  <c r="B201" i="20" s="1"/>
  <c r="B202" i="20" s="1"/>
  <c r="B203" i="20" s="1"/>
  <c r="B204" i="20" s="1"/>
  <c r="B205" i="20" s="1"/>
  <c r="B206" i="20" s="1"/>
  <c r="B54" i="20"/>
  <c r="B55" i="20" s="1"/>
  <c r="B56" i="20" s="1"/>
  <c r="B57" i="20" s="1"/>
  <c r="B58" i="20" s="1"/>
  <c r="B59" i="20" s="1"/>
  <c r="B60" i="20" s="1"/>
  <c r="B61" i="20" s="1"/>
  <c r="B62" i="20" s="1"/>
  <c r="B63" i="20" s="1"/>
  <c r="B64" i="20" s="1"/>
  <c r="B35" i="20"/>
  <c r="B36" i="20" s="1"/>
  <c r="B37" i="20" s="1"/>
  <c r="B38" i="20" s="1"/>
  <c r="B39" i="20" s="1"/>
  <c r="B40" i="20" s="1"/>
  <c r="B41" i="20" s="1"/>
  <c r="B42" i="20" s="1"/>
  <c r="B43" i="20" s="1"/>
  <c r="B44" i="20" s="1"/>
  <c r="B45" i="20" s="1"/>
  <c r="B46" i="20" s="1"/>
  <c r="B47" i="20" s="1"/>
  <c r="B48" i="20" s="1"/>
  <c r="B49" i="20" s="1"/>
  <c r="B50" i="20" s="1"/>
  <c r="E133" i="20" l="1"/>
  <c r="F53" i="20"/>
  <c r="G53" i="20" s="1"/>
  <c r="J53" i="20"/>
  <c r="K53" i="20" s="1"/>
  <c r="K107" i="20"/>
  <c r="I134" i="20"/>
  <c r="J134" i="20" s="1"/>
  <c r="K134" i="20" s="1"/>
  <c r="J139" i="20"/>
  <c r="L130" i="20"/>
  <c r="K35" i="20"/>
  <c r="F133" i="20" l="1"/>
  <c r="G133" i="20" s="1"/>
  <c r="E134" i="20"/>
  <c r="F134" i="20" s="1"/>
</calcChain>
</file>

<file path=xl/sharedStrings.xml><?xml version="1.0" encoding="utf-8"?>
<sst xmlns="http://schemas.openxmlformats.org/spreadsheetml/2006/main" count="363" uniqueCount="299">
  <si>
    <t>капітальне будівництво</t>
  </si>
  <si>
    <t>придбання (виготовлення) основних засобів</t>
  </si>
  <si>
    <t>придбання (створення) нематеріальних активів</t>
  </si>
  <si>
    <t>за ЗКГНГ</t>
  </si>
  <si>
    <t>за СПОДУ</t>
  </si>
  <si>
    <t>Усього доходів</t>
  </si>
  <si>
    <t>Територія</t>
  </si>
  <si>
    <t>Форма власності</t>
  </si>
  <si>
    <t>придбання (виготовлення) інших необоротних матеріальних активів</t>
  </si>
  <si>
    <t>модернізація, модифікація (добудова, дообладнання, реконструкція) основних засобів</t>
  </si>
  <si>
    <t xml:space="preserve">         (ініціали, прізвище)    </t>
  </si>
  <si>
    <t>за КОАТУУ</t>
  </si>
  <si>
    <t>за КОПФГ</t>
  </si>
  <si>
    <t>Стандарти звітності П(с)БОУ</t>
  </si>
  <si>
    <t>Стандарти звітності МСФЗ</t>
  </si>
  <si>
    <t>Пояснення та обґрунтування до запланованого рівня доходів/витрат</t>
  </si>
  <si>
    <t>Коди</t>
  </si>
  <si>
    <t>Найменування показника</t>
  </si>
  <si>
    <t>капітальний ремонт</t>
  </si>
  <si>
    <t>Керівник</t>
  </si>
  <si>
    <t>Х</t>
  </si>
  <si>
    <t>Проект</t>
  </si>
  <si>
    <t>Попередній</t>
  </si>
  <si>
    <t>Уточнений</t>
  </si>
  <si>
    <t>Зміни</t>
  </si>
  <si>
    <t>зробити позначку "Х"</t>
  </si>
  <si>
    <t>тис. грн.</t>
  </si>
  <si>
    <t>дохід від операційної оренди активів</t>
  </si>
  <si>
    <t>дохід від реалізації необоротних активів</t>
  </si>
  <si>
    <t>доходи з місцевого бюджету цільового фінансування по капітальних видатках</t>
  </si>
  <si>
    <t>Податкова заборгованість</t>
  </si>
  <si>
    <t>"____" _______________ 20___ р.</t>
  </si>
  <si>
    <t>"ПОГОДЖЕНО"</t>
  </si>
  <si>
    <t>Доходи від інвестиційної діяльності, у т.ч.:</t>
  </si>
  <si>
    <t>Доходи від фінансової діяльності за зобов’язаннями, у т. ч.:</t>
  </si>
  <si>
    <t>позики</t>
  </si>
  <si>
    <t>депозити</t>
  </si>
  <si>
    <t>Витрати від фінансової діяльності за зобов’язаннями, у т. ч.:</t>
  </si>
  <si>
    <t>ЗАТВЕРДЖЕНО</t>
  </si>
  <si>
    <t>Міський голова</t>
  </si>
  <si>
    <t>Р.Марцінків</t>
  </si>
  <si>
    <t xml:space="preserve">Начальник управління охорони здоров'я </t>
  </si>
  <si>
    <t>Івано-Франківської міської ради</t>
  </si>
  <si>
    <t xml:space="preserve">                                                      М.Бойко</t>
  </si>
  <si>
    <t>Рік</t>
  </si>
  <si>
    <t>Назва підприємства</t>
  </si>
  <si>
    <t>за ЄДРПОУ</t>
  </si>
  <si>
    <t>Організаційно-правова форма</t>
  </si>
  <si>
    <t>Орган державного управління</t>
  </si>
  <si>
    <t>Галузь</t>
  </si>
  <si>
    <t>Вид економічної діяльності</t>
  </si>
  <si>
    <t>за КВЕД</t>
  </si>
  <si>
    <t>Одиниця виміру</t>
  </si>
  <si>
    <t>Місцезнаходження</t>
  </si>
  <si>
    <t>Телефон</t>
  </si>
  <si>
    <t>Прізвище та ініціали керівника</t>
  </si>
  <si>
    <t>тис. гривень</t>
  </si>
  <si>
    <t>Інші доходи, у т.ч.:</t>
  </si>
  <si>
    <t>I. Формування фінансових результатів</t>
  </si>
  <si>
    <t>Заробітна плата</t>
  </si>
  <si>
    <t>Нарахування на оплату праці</t>
  </si>
  <si>
    <t>Медикаменти та перев'язувальні матеріали</t>
  </si>
  <si>
    <t>Продукти харчування</t>
  </si>
  <si>
    <t>Видатки на відрядження</t>
  </si>
  <si>
    <t>Усього видатків</t>
  </si>
  <si>
    <t>Фінансовий результат</t>
  </si>
  <si>
    <t>IІ. Розрахунки з бюджетом</t>
  </si>
  <si>
    <t>Сплата податків та зборів до Державного бюджету України (податкові платежі)</t>
  </si>
  <si>
    <t>Сплата податків та зборів до місцевих бюджетів (податкові платежі)</t>
  </si>
  <si>
    <t>Інші податки, збори та платежі на користь держави</t>
  </si>
  <si>
    <t>кредити</t>
  </si>
  <si>
    <t>Інші надходження</t>
  </si>
  <si>
    <t>Валова рентабельність</t>
  </si>
  <si>
    <t>Коефіцієнт відношення капітальних інвестицій до амортизації</t>
  </si>
  <si>
    <t>Коефіцієнт зносу основних засобів</t>
  </si>
  <si>
    <t>Необоротні активи</t>
  </si>
  <si>
    <t>Оборотні активи</t>
  </si>
  <si>
    <t>Усього активи</t>
  </si>
  <si>
    <t>Дебіторська заборгованість</t>
  </si>
  <si>
    <t>Кредиторська заборгованість</t>
  </si>
  <si>
    <t>Лікарі</t>
  </si>
  <si>
    <t>Адміністративно-управлінський персонал</t>
  </si>
  <si>
    <t>Середній медичний персонал</t>
  </si>
  <si>
    <t>Молодший медичний персонал</t>
  </si>
  <si>
    <t>Інший персонал</t>
  </si>
  <si>
    <t>Фонд оплати праці, у т.ч.:</t>
  </si>
  <si>
    <t>Заборгованість за заробітною платою, у т.ч.:</t>
  </si>
  <si>
    <t>III. Інвестиційна діяльність</t>
  </si>
  <si>
    <t>Капітальні інвестиції, у т.ч.:</t>
  </si>
  <si>
    <t xml:space="preserve">Керівник закладу </t>
  </si>
  <si>
    <t>(квартал, рік)</t>
  </si>
  <si>
    <t>Звітний період наростаючим пудсумком з початку року</t>
  </si>
  <si>
    <t>план</t>
  </si>
  <si>
    <t>факт</t>
  </si>
  <si>
    <t>відхилення, +/-</t>
  </si>
  <si>
    <t>відхилення, %</t>
  </si>
  <si>
    <t xml:space="preserve">Доходи за Договором з Національною службою здоров'я України </t>
  </si>
  <si>
    <t>дохід (виручка) від реалізації продукції (товарів, робіт, послуг)</t>
  </si>
  <si>
    <t>Видатки, в т.ч.:</t>
  </si>
  <si>
    <t>1060.1</t>
  </si>
  <si>
    <t>витратні матеріали, апаратура (маловартісна)</t>
  </si>
  <si>
    <t>господарські товари та інвентар</t>
  </si>
  <si>
    <t>паливно-мастильні матеріали, автозапчастини</t>
  </si>
  <si>
    <t>канцелярські товари, офісне приладдя та устаткування, бланки</t>
  </si>
  <si>
    <t>інше</t>
  </si>
  <si>
    <t>лабораторні дослідження (цитологічні, гістологічні, інші)</t>
  </si>
  <si>
    <t>вивезення біовідходів</t>
  </si>
  <si>
    <t>повірка, поточні ремонти обладнання, транспортних засобів</t>
  </si>
  <si>
    <t>поточний ремонт приміщень</t>
  </si>
  <si>
    <t>страхові послуги</t>
  </si>
  <si>
    <t>витрати на придбання і супровід програмного забезпечення, зв'язок і інтернет</t>
  </si>
  <si>
    <t>юридичні та нотаріальні послуги</t>
  </si>
  <si>
    <t>витрати на охорону праці та навчання працівників</t>
  </si>
  <si>
    <t>обслуговування ліфтів, послуги охорони, сигналізація</t>
  </si>
  <si>
    <t>1110.1</t>
  </si>
  <si>
    <t>витрати на теплопостачання</t>
  </si>
  <si>
    <t>витрати на водопостачання та водовідведення</t>
  </si>
  <si>
    <t>витрати на електроенергії</t>
  </si>
  <si>
    <t>витрати на природного газу</t>
  </si>
  <si>
    <t>1150.1</t>
  </si>
  <si>
    <t>Придбання основних засобів</t>
  </si>
  <si>
    <t>Капітальний ремонт, реконструкція та реставрація</t>
  </si>
  <si>
    <t>Капітальне будівництво</t>
  </si>
  <si>
    <t>Інші видатки</t>
  </si>
  <si>
    <t>1110.2</t>
  </si>
  <si>
    <t>Виплата пенсій і допомог</t>
  </si>
  <si>
    <t xml:space="preserve">Інші виплати населенню </t>
  </si>
  <si>
    <t>Гранти від міжнародних організацій</t>
  </si>
  <si>
    <t>ІV. Вартість основних засобів (балансова вартість)</t>
  </si>
  <si>
    <t>V. Фінансова діяльність підприємства</t>
  </si>
  <si>
    <t>VІ. Коефіцієнтний аналіз</t>
  </si>
  <si>
    <t>Коефіцієнт відношення капітальних інвестицій до чистого доходу від реалізації  продукції (товарів, робіт, послуг)</t>
  </si>
  <si>
    <t>VІІ. Звіт про фінансовий стан</t>
  </si>
  <si>
    <t>VІII. Дані про персонал та оплата праці</t>
  </si>
  <si>
    <t>Заступники керівника</t>
  </si>
  <si>
    <t>Заступника керівника</t>
  </si>
  <si>
    <t>Дохід з місцевого бюджету, в т.ч.:</t>
  </si>
  <si>
    <t xml:space="preserve">            відшкодування вартості комунальних послуг</t>
  </si>
  <si>
    <t>1040.1</t>
  </si>
  <si>
    <t xml:space="preserve">            капітальні видатки</t>
  </si>
  <si>
    <t>1040.2</t>
  </si>
  <si>
    <t xml:space="preserve">            інші програми</t>
  </si>
  <si>
    <t>1040.3</t>
  </si>
  <si>
    <t>Дохід з місцевого бюджету за діючими міськими цільовими програмами</t>
  </si>
  <si>
    <t>1060.2</t>
  </si>
  <si>
    <t>1060.3</t>
  </si>
  <si>
    <t>1060.4</t>
  </si>
  <si>
    <t>інші джерела власних надходжень</t>
  </si>
  <si>
    <t>1060.5</t>
  </si>
  <si>
    <t>1060.6</t>
  </si>
  <si>
    <t>виконання інвестиційних проектів в рамках здійснення заходів щодо соціально-економічного розвитку окремих територій</t>
  </si>
  <si>
    <t>Предмети, матеріали, обладнання та інвентар</t>
  </si>
  <si>
    <t>Оплата послуг (крім комунальних)</t>
  </si>
  <si>
    <t>Інші  видатки</t>
  </si>
  <si>
    <t>Капітальні видатки (НСЗУ)</t>
  </si>
  <si>
    <t>1110.3</t>
  </si>
  <si>
    <t>1110.4</t>
  </si>
  <si>
    <t>1110.5</t>
  </si>
  <si>
    <t>1110.6</t>
  </si>
  <si>
    <t>1110.7</t>
  </si>
  <si>
    <t>1110.8</t>
  </si>
  <si>
    <t>1110.9</t>
  </si>
  <si>
    <t>1110.10</t>
  </si>
  <si>
    <t>Видатки з місцевого бюджету, в т.ч.:</t>
  </si>
  <si>
    <t xml:space="preserve">Інші програми </t>
  </si>
  <si>
    <t>витрати на оплату інших енергоносіїв та інших комунальних послуг</t>
  </si>
  <si>
    <t>Капітальні видатки (місцевого бюджету)</t>
  </si>
  <si>
    <t>1150.2</t>
  </si>
  <si>
    <t>1150.3</t>
  </si>
  <si>
    <t>Резервний фонд (не менше 5% від сукупного доходу підприємства)</t>
  </si>
  <si>
    <t>3030.1</t>
  </si>
  <si>
    <t>3030.2</t>
  </si>
  <si>
    <t>3030.3</t>
  </si>
  <si>
    <t>3030.4</t>
  </si>
  <si>
    <t>3030.5</t>
  </si>
  <si>
    <t>3030.6</t>
  </si>
  <si>
    <t>5010.1</t>
  </si>
  <si>
    <t>5010.2</t>
  </si>
  <si>
    <t>5010.3</t>
  </si>
  <si>
    <t>5030.1</t>
  </si>
  <si>
    <t>5030.2</t>
  </si>
  <si>
    <t>5030.3</t>
  </si>
  <si>
    <t>Інші витрати</t>
  </si>
  <si>
    <t>8010.1</t>
  </si>
  <si>
    <t>8010.2</t>
  </si>
  <si>
    <t>8010.3</t>
  </si>
  <si>
    <t>8010.4</t>
  </si>
  <si>
    <t>8010.5</t>
  </si>
  <si>
    <t>8010.6</t>
  </si>
  <si>
    <t>8010.7</t>
  </si>
  <si>
    <t>8020.1</t>
  </si>
  <si>
    <t>8020.2</t>
  </si>
  <si>
    <t>8020.3</t>
  </si>
  <si>
    <t>8020.4</t>
  </si>
  <si>
    <t>8020.5</t>
  </si>
  <si>
    <t>8020.6</t>
  </si>
  <si>
    <t>8020.7</t>
  </si>
  <si>
    <t>8030.1</t>
  </si>
  <si>
    <t>8030.2</t>
  </si>
  <si>
    <t>8030.3</t>
  </si>
  <si>
    <t>8030.4</t>
  </si>
  <si>
    <t>8030.5</t>
  </si>
  <si>
    <t>8030.6</t>
  </si>
  <si>
    <t>8030.7</t>
  </si>
  <si>
    <t>8040.1</t>
  </si>
  <si>
    <t>8040.2</t>
  </si>
  <si>
    <t>8040.3</t>
  </si>
  <si>
    <t>8040.4</t>
  </si>
  <si>
    <t>8040.5</t>
  </si>
  <si>
    <t>8040.6</t>
  </si>
  <si>
    <t>8040.7</t>
  </si>
  <si>
    <t>Додаток 2 до Порядку складання, затвердження та контролю виконання фінансового плану комунального некомерційного підприємства охорони здоров’я Івано-Франківської міської ради</t>
  </si>
  <si>
    <t>Начальник фінансового управління</t>
  </si>
  <si>
    <t>Кількість штатних одиниць</t>
  </si>
  <si>
    <t>Субвенція з державного бюджету</t>
  </si>
  <si>
    <t>Номер рядка</t>
  </si>
  <si>
    <t xml:space="preserve">Код рядка </t>
  </si>
  <si>
    <t>Доходи, в т.ч.:</t>
  </si>
  <si>
    <t>інші доходи у сфері охорони здоров'я (резерв, відсотки банку)</t>
  </si>
  <si>
    <t>в т.ч., окремі заходи з реалізації державних (обласних) програм,  не віднесені до заходів розвитку (отримання стентів, кардіостимуляторів, препаратів інсуліну, тощо)</t>
  </si>
  <si>
    <t>1060.5.1</t>
  </si>
  <si>
    <t>Залишок коштів на початок звітного періоду (НСЗУ)</t>
  </si>
  <si>
    <t>Залишок коштів  на початок звітного періоду (від інших доходів)</t>
  </si>
  <si>
    <t>Капітальні видатки  (Державний бюджет), у т.ч.:</t>
  </si>
  <si>
    <t>Видатки за Договорами НСЗУ</t>
  </si>
  <si>
    <t>1110.11</t>
  </si>
  <si>
    <t>1120.1</t>
  </si>
  <si>
    <t>1120.2</t>
  </si>
  <si>
    <t>1120.3</t>
  </si>
  <si>
    <t>1120.4</t>
  </si>
  <si>
    <t>1120.5</t>
  </si>
  <si>
    <t>1120.6</t>
  </si>
  <si>
    <t>1120.7</t>
  </si>
  <si>
    <t>1120.8</t>
  </si>
  <si>
    <t>1120.9</t>
  </si>
  <si>
    <t>1120.10</t>
  </si>
  <si>
    <t>Витрати на комунальних послуг та енергоносіїв</t>
  </si>
  <si>
    <t>1150.4</t>
  </si>
  <si>
    <t>1150.5</t>
  </si>
  <si>
    <t>1160.1</t>
  </si>
  <si>
    <t>1160.2</t>
  </si>
  <si>
    <t>1160.3</t>
  </si>
  <si>
    <t>Залишок коштів на кінець звітного періоду (НСЗУ)</t>
  </si>
  <si>
    <t>Залишок коштів  на кінець звітного періоду (від Інших доходів)</t>
  </si>
  <si>
    <t>Кількість  штатних працівників, у т.ч.:</t>
  </si>
  <si>
    <t>Середньомісячні витрати на оплату праці одного працівника,
 у т.ч.:</t>
  </si>
  <si>
    <t xml:space="preserve">                                                 Г.Яцків</t>
  </si>
  <si>
    <t>1110.11.1</t>
  </si>
  <si>
    <t>1110.11.2</t>
  </si>
  <si>
    <t>1110.11.3</t>
  </si>
  <si>
    <t>1120.3.1</t>
  </si>
  <si>
    <t>1120.3.2</t>
  </si>
  <si>
    <t>1120.3.3</t>
  </si>
  <si>
    <t>1120.3.4</t>
  </si>
  <si>
    <t>1120.3.5</t>
  </si>
  <si>
    <t>1120.6.1</t>
  </si>
  <si>
    <t>1120.6.2</t>
  </si>
  <si>
    <t>1120.6.3</t>
  </si>
  <si>
    <t>1120.6.4</t>
  </si>
  <si>
    <t>1120.6.5</t>
  </si>
  <si>
    <t>1120.6.6</t>
  </si>
  <si>
    <t>1120.6.7</t>
  </si>
  <si>
    <t>1120.6.8</t>
  </si>
  <si>
    <t>1120.6.9</t>
  </si>
  <si>
    <t>1120.6.10</t>
  </si>
  <si>
    <t>1120.11</t>
  </si>
  <si>
    <t>1130.1</t>
  </si>
  <si>
    <t>1130.2</t>
  </si>
  <si>
    <t>1130.3</t>
  </si>
  <si>
    <t>1130.4</t>
  </si>
  <si>
    <t>1130.5</t>
  </si>
  <si>
    <t>1130.6</t>
  </si>
  <si>
    <t>1130.7</t>
  </si>
  <si>
    <t>1130.8</t>
  </si>
  <si>
    <t>1130.9</t>
  </si>
  <si>
    <t>1130.10</t>
  </si>
  <si>
    <t>1150.6</t>
  </si>
  <si>
    <t>1150.7</t>
  </si>
  <si>
    <t>1150.8</t>
  </si>
  <si>
    <t>1150.9</t>
  </si>
  <si>
    <t>1150.10</t>
  </si>
  <si>
    <t>1160.4</t>
  </si>
  <si>
    <t>1160.5</t>
  </si>
  <si>
    <t>1170.1</t>
  </si>
  <si>
    <t>1170.2</t>
  </si>
  <si>
    <t>1170.3</t>
  </si>
  <si>
    <t>відхилення, 
%</t>
  </si>
  <si>
    <t>КНП "Міська стоматологічна поліклініка Івано-Франківської міської ради"</t>
  </si>
  <si>
    <t>Комунальне підприємство</t>
  </si>
  <si>
    <t>м.Івано-Франківськ</t>
  </si>
  <si>
    <r>
      <t>Міністерство охорони здоров</t>
    </r>
    <r>
      <rPr>
        <b/>
        <sz val="15"/>
        <rFont val="Calibri"/>
        <family val="2"/>
        <charset val="204"/>
      </rPr>
      <t>'</t>
    </r>
    <r>
      <rPr>
        <b/>
        <sz val="11.25"/>
        <rFont val="Times New Roman"/>
        <family val="1"/>
        <charset val="204"/>
      </rPr>
      <t>я</t>
    </r>
  </si>
  <si>
    <r>
      <t>Охорона здоров</t>
    </r>
    <r>
      <rPr>
        <b/>
        <sz val="15"/>
        <rFont val="Calibri"/>
        <family val="2"/>
        <charset val="204"/>
      </rPr>
      <t>'</t>
    </r>
    <r>
      <rPr>
        <b/>
        <sz val="11.25"/>
        <rFont val="Times New Roman"/>
        <family val="1"/>
        <charset val="204"/>
      </rPr>
      <t>я</t>
    </r>
  </si>
  <si>
    <t>Комунальна</t>
  </si>
  <si>
    <t>вул. Незалежності,9</t>
  </si>
  <si>
    <t>Стефанків Т.Б.</t>
  </si>
  <si>
    <t>86.23</t>
  </si>
  <si>
    <t>Звітний період ( 4 квартал 2020 року)</t>
  </si>
  <si>
    <t>ЗВІТ ПРО ВИКОНАННЯ  ФІНАНСОВОГО ПЛАНУ ПІДПРИЄМСТВА ЗА  4 квартал 2020 р.</t>
  </si>
  <si>
    <t>Т.Б.Стефанків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</si>
</sst>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7">
    <numFmt numFmtId="164" formatCode="_-* #,##0.00_₴_-;\-* #,##0.00_₴_-;_-* &quot;-&quot;??_₴_-;_-@_-"/>
    <numFmt numFmtId="165" formatCode="#,##0&quot;р.&quot;;[Red]\-#,##0&quot;р.&quot;"/>
    <numFmt numFmtId="166" formatCode="#,##0.00&quot;р.&quot;;\-#,##0.00&quot;р.&quot;"/>
    <numFmt numFmtId="167" formatCode="_-* #,##0.00_р_._-;\-* #,##0.00_р_._-;_-* &quot;-&quot;??_р_._-;_-@_-"/>
    <numFmt numFmtId="168" formatCode="_-* #,##0.00\ _г_р_н_._-;\-* #,##0.00\ _г_р_н_._-;_-* &quot;-&quot;??\ _г_р_н_._-;_-@_-"/>
    <numFmt numFmtId="169" formatCode="###\ ##0.000"/>
    <numFmt numFmtId="170" formatCode="_(&quot;$&quot;* #,##0.00_);_(&quot;$&quot;* \(#,##0.00\);_(&quot;$&quot;* &quot;-&quot;??_);_(@_)"/>
    <numFmt numFmtId="171" formatCode="_(* #,##0_);_(* \(#,##0\);_(* &quot;-&quot;_);_(@_)"/>
    <numFmt numFmtId="172" formatCode="_(* #,##0.00_);_(* \(#,##0.00\);_(* &quot;-&quot;??_);_(@_)"/>
    <numFmt numFmtId="173" formatCode="#,##0.0_ ;[Red]\-#,##0.0\ "/>
    <numFmt numFmtId="174" formatCode="0.0;\(0.0\);\ ;\-"/>
    <numFmt numFmtId="175" formatCode="_(* #,##0.0_);_(* \(#,##0.0\);_(* &quot;-&quot;_);_(@_)"/>
    <numFmt numFmtId="176" formatCode="0.0"/>
    <numFmt numFmtId="177" formatCode="_(* #,##0.00_);_(* \(#,##0.00\);_(* &quot;-&quot;_);_(@_)"/>
    <numFmt numFmtId="178" formatCode="#,##0.0"/>
    <numFmt numFmtId="179" formatCode="_-* #,##0.0_₴_-;\-* #,##0.0_₴_-;_-* &quot;-&quot;?_₴_-;_-@_-"/>
    <numFmt numFmtId="180" formatCode="_(* #,##0.000_);_(* \(#,##0.000\);_(* &quot;-&quot;_);_(@_)"/>
  </numFmts>
  <fonts count="85"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0"/>
      <name val="Arial Cyr"/>
      <charset val="204"/>
    </font>
    <font>
      <sz val="8"/>
      <name val="Arial Cyr"/>
      <charset val="204"/>
    </font>
    <font>
      <sz val="8"/>
      <name val="Arial"/>
      <family val="2"/>
    </font>
    <font>
      <sz val="10"/>
      <name val="Arial"/>
      <family val="2"/>
      <charset val="204"/>
    </font>
    <font>
      <sz val="10"/>
      <name val="Arial Cyr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Helv"/>
      <charset val="204"/>
    </font>
    <font>
      <sz val="11"/>
      <color indexed="8"/>
      <name val="Arial Cyr"/>
      <family val="2"/>
      <charset val="204"/>
    </font>
    <font>
      <sz val="11"/>
      <color indexed="9"/>
      <name val="Arial Cyr"/>
      <family val="2"/>
      <charset val="204"/>
    </font>
    <font>
      <b/>
      <sz val="12"/>
      <name val="Arial"/>
      <family val="2"/>
      <charset val="204"/>
    </font>
    <font>
      <sz val="10"/>
      <name val="FreeSet"/>
      <family val="2"/>
    </font>
    <font>
      <u/>
      <sz val="10"/>
      <color indexed="12"/>
      <name val="Arial"/>
      <family val="2"/>
      <charset val="204"/>
    </font>
    <font>
      <b/>
      <sz val="14"/>
      <name val="Arial"/>
      <family val="2"/>
      <charset val="204"/>
    </font>
    <font>
      <b/>
      <sz val="12"/>
      <color indexed="9"/>
      <name val="Arial"/>
      <family val="2"/>
      <charset val="204"/>
    </font>
    <font>
      <b/>
      <i/>
      <sz val="14"/>
      <name val="Arial"/>
      <family val="2"/>
      <charset val="204"/>
    </font>
    <font>
      <b/>
      <i/>
      <sz val="14"/>
      <color indexed="9"/>
      <name val="Arial"/>
      <family val="2"/>
      <charset val="204"/>
    </font>
    <font>
      <b/>
      <i/>
      <sz val="12"/>
      <color indexed="9"/>
      <name val="Arial"/>
      <family val="2"/>
      <charset val="204"/>
    </font>
    <font>
      <b/>
      <sz val="11"/>
      <name val="Arial"/>
      <family val="2"/>
      <charset val="204"/>
    </font>
    <font>
      <b/>
      <sz val="11"/>
      <color indexed="9"/>
      <name val="Arial"/>
      <family val="2"/>
      <charset val="204"/>
    </font>
    <font>
      <sz val="12"/>
      <color indexed="9"/>
      <name val="Bookman Old Style"/>
      <family val="1"/>
      <charset val="204"/>
    </font>
    <font>
      <sz val="11"/>
      <name val="Arial"/>
      <family val="2"/>
      <charset val="204"/>
    </font>
    <font>
      <sz val="11"/>
      <color indexed="9"/>
      <name val="Arial"/>
      <family val="2"/>
      <charset val="204"/>
    </font>
    <font>
      <i/>
      <sz val="11"/>
      <name val="Arial"/>
      <family val="2"/>
      <charset val="204"/>
    </font>
    <font>
      <b/>
      <i/>
      <sz val="11"/>
      <color indexed="9"/>
      <name val="Arial"/>
      <family val="2"/>
      <charset val="204"/>
    </font>
    <font>
      <b/>
      <sz val="10"/>
      <name val="Arial"/>
      <family val="2"/>
      <charset val="204"/>
    </font>
    <font>
      <sz val="11"/>
      <color indexed="62"/>
      <name val="Arial Cyr"/>
      <family val="2"/>
      <charset val="204"/>
    </font>
    <font>
      <b/>
      <sz val="11"/>
      <color indexed="63"/>
      <name val="Arial Cyr"/>
      <family val="2"/>
      <charset val="204"/>
    </font>
    <font>
      <b/>
      <sz val="11"/>
      <color indexed="52"/>
      <name val="Arial Cyr"/>
      <family val="2"/>
      <charset val="204"/>
    </font>
    <font>
      <b/>
      <sz val="15"/>
      <color indexed="56"/>
      <name val="Arial Cyr"/>
      <family val="2"/>
      <charset val="204"/>
    </font>
    <font>
      <b/>
      <sz val="13"/>
      <color indexed="56"/>
      <name val="Arial Cyr"/>
      <family val="2"/>
      <charset val="204"/>
    </font>
    <font>
      <b/>
      <sz val="11"/>
      <color indexed="56"/>
      <name val="Arial Cyr"/>
      <family val="2"/>
      <charset val="204"/>
    </font>
    <font>
      <b/>
      <sz val="11"/>
      <color indexed="8"/>
      <name val="Arial Cyr"/>
      <family val="2"/>
      <charset val="204"/>
    </font>
    <font>
      <b/>
      <sz val="11"/>
      <color indexed="9"/>
      <name val="Arial Cyr"/>
      <family val="2"/>
      <charset val="204"/>
    </font>
    <font>
      <sz val="11"/>
      <color indexed="60"/>
      <name val="Arial Cyr"/>
      <family val="2"/>
      <charset val="204"/>
    </font>
    <font>
      <sz val="11"/>
      <color indexed="20"/>
      <name val="Arial Cyr"/>
      <family val="2"/>
      <charset val="204"/>
    </font>
    <font>
      <i/>
      <sz val="11"/>
      <color indexed="23"/>
      <name val="Arial Cyr"/>
      <family val="2"/>
      <charset val="204"/>
    </font>
    <font>
      <sz val="12"/>
      <name val="Arial Cyr"/>
      <family val="2"/>
      <charset val="204"/>
    </font>
    <font>
      <sz val="11"/>
      <color indexed="52"/>
      <name val="Arial Cyr"/>
      <family val="2"/>
      <charset val="204"/>
    </font>
    <font>
      <sz val="10"/>
      <name val="Helv"/>
    </font>
    <font>
      <sz val="11"/>
      <color indexed="10"/>
      <name val="Arial Cyr"/>
      <family val="2"/>
      <charset val="204"/>
    </font>
    <font>
      <sz val="12"/>
      <name val="Journal"/>
    </font>
    <font>
      <sz val="11"/>
      <color indexed="17"/>
      <name val="Arial Cyr"/>
      <family val="2"/>
      <charset val="204"/>
    </font>
    <font>
      <sz val="10"/>
      <name val="Tahoma"/>
      <family val="2"/>
      <charset val="204"/>
    </font>
    <font>
      <sz val="10"/>
      <name val="Petersburg"/>
    </font>
    <font>
      <b/>
      <sz val="24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Calibri"/>
      <family val="2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4"/>
      <name val="Calibri"/>
      <family val="2"/>
      <charset val="204"/>
    </font>
    <font>
      <b/>
      <sz val="16"/>
      <name val="Times New Roman"/>
      <family val="1"/>
      <charset val="204"/>
    </font>
    <font>
      <i/>
      <sz val="12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sz val="16"/>
      <name val="Calibri"/>
      <family val="2"/>
      <charset val="204"/>
    </font>
    <font>
      <i/>
      <sz val="14"/>
      <name val="Times New Roman"/>
      <family val="1"/>
      <charset val="204"/>
    </font>
    <font>
      <i/>
      <sz val="13"/>
      <name val="Times New Roman"/>
      <family val="1"/>
      <charset val="204"/>
    </font>
    <font>
      <b/>
      <sz val="14"/>
      <color rgb="FFFF0000"/>
      <name val="Calibri"/>
      <family val="2"/>
      <charset val="204"/>
    </font>
    <font>
      <b/>
      <sz val="14"/>
      <color rgb="FFFF0000"/>
      <name val="Times New Roman"/>
      <family val="1"/>
      <charset val="204"/>
    </font>
    <font>
      <i/>
      <sz val="16"/>
      <name val="Times New Roman"/>
      <family val="1"/>
      <charset val="204"/>
    </font>
    <font>
      <b/>
      <sz val="15"/>
      <name val="Times New Roman"/>
      <family val="1"/>
      <charset val="204"/>
    </font>
    <font>
      <b/>
      <sz val="17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5"/>
      <name val="Calibri"/>
      <family val="2"/>
      <charset val="204"/>
    </font>
    <font>
      <b/>
      <sz val="11.25"/>
      <name val="Times New Roman"/>
      <family val="1"/>
      <charset val="204"/>
    </font>
    <font>
      <b/>
      <sz val="20"/>
      <name val="Times New Roman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9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rgb="FFFFFF00"/>
        <bgColor indexed="64"/>
      </patternFill>
    </fill>
  </fills>
  <borders count="6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352">
    <xf numFmtId="0" fontId="0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24" fillId="2" borderId="0" applyNumberFormat="0" applyBorder="0" applyAlignment="0" applyProtection="0"/>
    <xf numFmtId="0" fontId="1" fillId="2" borderId="0" applyNumberFormat="0" applyBorder="0" applyAlignment="0" applyProtection="0"/>
    <xf numFmtId="0" fontId="24" fillId="3" borderId="0" applyNumberFormat="0" applyBorder="0" applyAlignment="0" applyProtection="0"/>
    <xf numFmtId="0" fontId="1" fillId="3" borderId="0" applyNumberFormat="0" applyBorder="0" applyAlignment="0" applyProtection="0"/>
    <xf numFmtId="0" fontId="24" fillId="4" borderId="0" applyNumberFormat="0" applyBorder="0" applyAlignment="0" applyProtection="0"/>
    <xf numFmtId="0" fontId="1" fillId="4" borderId="0" applyNumberFormat="0" applyBorder="0" applyAlignment="0" applyProtection="0"/>
    <xf numFmtId="0" fontId="24" fillId="5" borderId="0" applyNumberFormat="0" applyBorder="0" applyAlignment="0" applyProtection="0"/>
    <xf numFmtId="0" fontId="1" fillId="5" borderId="0" applyNumberFormat="0" applyBorder="0" applyAlignment="0" applyProtection="0"/>
    <xf numFmtId="0" fontId="24" fillId="6" borderId="0" applyNumberFormat="0" applyBorder="0" applyAlignment="0" applyProtection="0"/>
    <xf numFmtId="0" fontId="1" fillId="6" borderId="0" applyNumberFormat="0" applyBorder="0" applyAlignment="0" applyProtection="0"/>
    <xf numFmtId="0" fontId="24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4" fillId="8" borderId="0" applyNumberFormat="0" applyBorder="0" applyAlignment="0" applyProtection="0"/>
    <xf numFmtId="0" fontId="1" fillId="8" borderId="0" applyNumberFormat="0" applyBorder="0" applyAlignment="0" applyProtection="0"/>
    <xf numFmtId="0" fontId="24" fillId="9" borderId="0" applyNumberFormat="0" applyBorder="0" applyAlignment="0" applyProtection="0"/>
    <xf numFmtId="0" fontId="1" fillId="9" borderId="0" applyNumberFormat="0" applyBorder="0" applyAlignment="0" applyProtection="0"/>
    <xf numFmtId="0" fontId="24" fillId="10" borderId="0" applyNumberFormat="0" applyBorder="0" applyAlignment="0" applyProtection="0"/>
    <xf numFmtId="0" fontId="1" fillId="10" borderId="0" applyNumberFormat="0" applyBorder="0" applyAlignment="0" applyProtection="0"/>
    <xf numFmtId="0" fontId="24" fillId="5" borderId="0" applyNumberFormat="0" applyBorder="0" applyAlignment="0" applyProtection="0"/>
    <xf numFmtId="0" fontId="1" fillId="5" borderId="0" applyNumberFormat="0" applyBorder="0" applyAlignment="0" applyProtection="0"/>
    <xf numFmtId="0" fontId="24" fillId="8" borderId="0" applyNumberFormat="0" applyBorder="0" applyAlignment="0" applyProtection="0"/>
    <xf numFmtId="0" fontId="1" fillId="8" borderId="0" applyNumberFormat="0" applyBorder="0" applyAlignment="0" applyProtection="0"/>
    <xf numFmtId="0" fontId="24" fillId="11" borderId="0" applyNumberFormat="0" applyBorder="0" applyAlignment="0" applyProtection="0"/>
    <xf numFmtId="0" fontId="1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25" fillId="12" borderId="0" applyNumberFormat="0" applyBorder="0" applyAlignment="0" applyProtection="0"/>
    <xf numFmtId="0" fontId="7" fillId="12" borderId="0" applyNumberFormat="0" applyBorder="0" applyAlignment="0" applyProtection="0"/>
    <xf numFmtId="0" fontId="25" fillId="9" borderId="0" applyNumberFormat="0" applyBorder="0" applyAlignment="0" applyProtection="0"/>
    <xf numFmtId="0" fontId="7" fillId="9" borderId="0" applyNumberFormat="0" applyBorder="0" applyAlignment="0" applyProtection="0"/>
    <xf numFmtId="0" fontId="25" fillId="10" borderId="0" applyNumberFormat="0" applyBorder="0" applyAlignment="0" applyProtection="0"/>
    <xf numFmtId="0" fontId="7" fillId="10" borderId="0" applyNumberFormat="0" applyBorder="0" applyAlignment="0" applyProtection="0"/>
    <xf numFmtId="0" fontId="25" fillId="13" borderId="0" applyNumberFormat="0" applyBorder="0" applyAlignment="0" applyProtection="0"/>
    <xf numFmtId="0" fontId="7" fillId="13" borderId="0" applyNumberFormat="0" applyBorder="0" applyAlignment="0" applyProtection="0"/>
    <xf numFmtId="0" fontId="25" fillId="14" borderId="0" applyNumberFormat="0" applyBorder="0" applyAlignment="0" applyProtection="0"/>
    <xf numFmtId="0" fontId="7" fillId="14" borderId="0" applyNumberFormat="0" applyBorder="0" applyAlignment="0" applyProtection="0"/>
    <xf numFmtId="0" fontId="25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18" fillId="3" borderId="0" applyNumberFormat="0" applyBorder="0" applyAlignment="0" applyProtection="0"/>
    <xf numFmtId="0" fontId="10" fillId="20" borderId="1" applyNumberFormat="0" applyAlignment="0" applyProtection="0"/>
    <xf numFmtId="0" fontId="15" fillId="21" borderId="2" applyNumberFormat="0" applyAlignment="0" applyProtection="0"/>
    <xf numFmtId="49" fontId="26" fillId="0" borderId="3">
      <alignment horizontal="center" vertical="center"/>
      <protection locked="0"/>
    </xf>
    <xf numFmtId="49" fontId="26" fillId="0" borderId="3">
      <alignment horizontal="center" vertical="center"/>
      <protection locked="0"/>
    </xf>
    <xf numFmtId="49" fontId="26" fillId="0" borderId="3">
      <alignment horizontal="center" vertical="center"/>
      <protection locked="0"/>
    </xf>
    <xf numFmtId="49" fontId="26" fillId="0" borderId="3">
      <alignment horizontal="center" vertical="center"/>
      <protection locked="0"/>
    </xf>
    <xf numFmtId="49" fontId="26" fillId="0" borderId="3">
      <alignment horizontal="center" vertical="center"/>
      <protection locked="0"/>
    </xf>
    <xf numFmtId="49" fontId="26" fillId="0" borderId="3">
      <alignment horizontal="center" vertical="center"/>
      <protection locked="0"/>
    </xf>
    <xf numFmtId="49" fontId="26" fillId="0" borderId="3">
      <alignment horizontal="center" vertical="center"/>
      <protection locked="0"/>
    </xf>
    <xf numFmtId="49" fontId="26" fillId="0" borderId="3">
      <alignment horizontal="center" vertical="center"/>
      <protection locked="0"/>
    </xf>
    <xf numFmtId="49" fontId="26" fillId="0" borderId="3">
      <alignment horizontal="center" vertical="center"/>
      <protection locked="0"/>
    </xf>
    <xf numFmtId="49" fontId="26" fillId="0" borderId="3">
      <alignment horizontal="center" vertical="center"/>
      <protection locked="0"/>
    </xf>
    <xf numFmtId="49" fontId="26" fillId="0" borderId="3">
      <alignment horizontal="center" vertical="center"/>
      <protection locked="0"/>
    </xf>
    <xf numFmtId="49" fontId="26" fillId="0" borderId="3">
      <alignment horizontal="center" vertical="center"/>
      <protection locked="0"/>
    </xf>
    <xf numFmtId="49" fontId="26" fillId="0" borderId="3">
      <alignment horizontal="center" vertical="center"/>
      <protection locked="0"/>
    </xf>
    <xf numFmtId="168" fontId="5" fillId="0" borderId="0" applyFont="0" applyFill="0" applyBorder="0" applyAlignment="0" applyProtection="0"/>
    <xf numFmtId="49" fontId="5" fillId="0" borderId="3">
      <alignment horizontal="left" vertical="center"/>
      <protection locked="0"/>
    </xf>
    <xf numFmtId="49" fontId="5" fillId="0" borderId="3">
      <alignment horizontal="left" vertical="center"/>
      <protection locked="0"/>
    </xf>
    <xf numFmtId="49" fontId="5" fillId="0" borderId="3">
      <alignment horizontal="left" vertical="center"/>
      <protection locked="0"/>
    </xf>
    <xf numFmtId="49" fontId="5" fillId="0" borderId="3">
      <alignment horizontal="left" vertical="center"/>
      <protection locked="0"/>
    </xf>
    <xf numFmtId="49" fontId="5" fillId="0" borderId="3">
      <alignment horizontal="left" vertical="center"/>
      <protection locked="0"/>
    </xf>
    <xf numFmtId="49" fontId="5" fillId="0" borderId="3">
      <alignment horizontal="left" vertical="center"/>
      <protection locked="0"/>
    </xf>
    <xf numFmtId="49" fontId="5" fillId="0" borderId="3">
      <alignment horizontal="left" vertical="center"/>
      <protection locked="0"/>
    </xf>
    <xf numFmtId="49" fontId="5" fillId="0" borderId="3">
      <alignment horizontal="left" vertical="center"/>
      <protection locked="0"/>
    </xf>
    <xf numFmtId="49" fontId="5" fillId="0" borderId="3">
      <alignment horizontal="left" vertical="center"/>
      <protection locked="0"/>
    </xf>
    <xf numFmtId="49" fontId="5" fillId="0" borderId="3">
      <alignment horizontal="left" vertical="center"/>
      <protection locked="0"/>
    </xf>
    <xf numFmtId="49" fontId="5" fillId="0" borderId="3">
      <alignment horizontal="left" vertical="center"/>
      <protection locked="0"/>
    </xf>
    <xf numFmtId="49" fontId="5" fillId="0" borderId="3">
      <alignment horizontal="left" vertical="center"/>
      <protection locked="0"/>
    </xf>
    <xf numFmtId="49" fontId="5" fillId="0" borderId="3">
      <alignment horizontal="left" vertical="center"/>
      <protection locked="0"/>
    </xf>
    <xf numFmtId="49" fontId="5" fillId="0" borderId="3">
      <alignment horizontal="left" vertical="center"/>
      <protection locked="0"/>
    </xf>
    <xf numFmtId="49" fontId="5" fillId="0" borderId="3">
      <alignment horizontal="left" vertical="center"/>
      <protection locked="0"/>
    </xf>
    <xf numFmtId="49" fontId="5" fillId="0" borderId="3">
      <alignment horizontal="left" vertical="center"/>
      <protection locked="0"/>
    </xf>
    <xf numFmtId="49" fontId="5" fillId="0" borderId="3">
      <alignment horizontal="left" vertical="center"/>
      <protection locked="0"/>
    </xf>
    <xf numFmtId="0" fontId="19" fillId="0" borderId="0" applyNumberFormat="0" applyFill="0" applyBorder="0" applyAlignment="0" applyProtection="0"/>
    <xf numFmtId="169" fontId="27" fillId="0" borderId="0" applyAlignment="0">
      <alignment wrapText="1"/>
    </xf>
    <xf numFmtId="0" fontId="22" fillId="4" borderId="0" applyNumberFormat="0" applyBorder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3" fillId="0" borderId="6" applyNumberFormat="0" applyFill="0" applyAlignment="0" applyProtection="0"/>
    <xf numFmtId="0" fontId="13" fillId="0" borderId="0" applyNumberFormat="0" applyFill="0" applyBorder="0" applyAlignment="0" applyProtection="0"/>
    <xf numFmtId="0" fontId="28" fillId="0" borderId="0" applyNumberFormat="0" applyFill="0" applyBorder="0" applyAlignment="0" applyProtection="0">
      <alignment vertical="top"/>
      <protection locked="0"/>
    </xf>
    <xf numFmtId="0" fontId="8" fillId="7" borderId="1" applyNumberFormat="0" applyAlignment="0" applyProtection="0"/>
    <xf numFmtId="49" fontId="5" fillId="0" borderId="0" applyNumberFormat="0" applyFont="0" applyAlignment="0">
      <alignment vertical="top" wrapText="1"/>
      <protection locked="0"/>
    </xf>
    <xf numFmtId="49" fontId="5" fillId="0" borderId="0" applyNumberFormat="0" applyFont="0" applyAlignment="0">
      <alignment vertical="top" wrapText="1"/>
    </xf>
    <xf numFmtId="49" fontId="5" fillId="0" borderId="0" applyNumberFormat="0" applyFont="0" applyAlignment="0">
      <alignment vertical="top" wrapText="1"/>
    </xf>
    <xf numFmtId="49" fontId="5" fillId="0" borderId="0" applyNumberFormat="0" applyFont="0" applyAlignment="0">
      <alignment vertical="top" wrapText="1"/>
      <protection locked="0"/>
    </xf>
    <xf numFmtId="49" fontId="5" fillId="0" borderId="0" applyNumberFormat="0" applyFont="0" applyAlignment="0">
      <alignment vertical="top" wrapText="1"/>
    </xf>
    <xf numFmtId="49" fontId="5" fillId="0" borderId="0" applyNumberFormat="0" applyFont="0" applyAlignment="0">
      <alignment vertical="top" wrapText="1"/>
      <protection locked="0"/>
    </xf>
    <xf numFmtId="49" fontId="5" fillId="0" borderId="0" applyNumberFormat="0" applyFont="0" applyAlignment="0">
      <alignment vertical="top" wrapText="1"/>
    </xf>
    <xf numFmtId="49" fontId="5" fillId="0" borderId="0" applyNumberFormat="0" applyFont="0" applyAlignment="0">
      <alignment vertical="top" wrapText="1"/>
      <protection locked="0"/>
    </xf>
    <xf numFmtId="49" fontId="5" fillId="0" borderId="0" applyNumberFormat="0" applyFont="0" applyAlignment="0">
      <alignment vertical="top" wrapText="1"/>
      <protection locked="0"/>
    </xf>
    <xf numFmtId="49" fontId="5" fillId="0" borderId="0" applyNumberFormat="0" applyFont="0" applyAlignment="0">
      <alignment vertical="top" wrapText="1"/>
      <protection locked="0"/>
    </xf>
    <xf numFmtId="49" fontId="5" fillId="0" borderId="0" applyNumberFormat="0" applyFont="0" applyAlignment="0">
      <alignment vertical="top" wrapText="1"/>
      <protection locked="0"/>
    </xf>
    <xf numFmtId="49" fontId="5" fillId="0" borderId="0" applyNumberFormat="0" applyFont="0" applyAlignment="0">
      <alignment vertical="top" wrapText="1"/>
      <protection locked="0"/>
    </xf>
    <xf numFmtId="49" fontId="5" fillId="0" borderId="0" applyNumberFormat="0" applyFont="0" applyAlignment="0">
      <alignment vertical="top" wrapText="1"/>
      <protection locked="0"/>
    </xf>
    <xf numFmtId="49" fontId="5" fillId="0" borderId="0" applyNumberFormat="0" applyFont="0" applyAlignment="0">
      <alignment vertical="top" wrapText="1"/>
      <protection locked="0"/>
    </xf>
    <xf numFmtId="49" fontId="5" fillId="0" borderId="0" applyNumberFormat="0" applyFont="0" applyAlignment="0">
      <alignment vertical="top" wrapText="1"/>
      <protection locked="0"/>
    </xf>
    <xf numFmtId="49" fontId="5" fillId="0" borderId="0" applyNumberFormat="0" applyFont="0" applyAlignment="0">
      <alignment vertical="top" wrapText="1"/>
      <protection locked="0"/>
    </xf>
    <xf numFmtId="49" fontId="5" fillId="0" borderId="0" applyNumberFormat="0" applyFont="0" applyAlignment="0">
      <alignment vertical="top" wrapText="1"/>
      <protection locked="0"/>
    </xf>
    <xf numFmtId="49" fontId="5" fillId="0" borderId="0" applyNumberFormat="0" applyFont="0" applyAlignment="0">
      <alignment vertical="top" wrapText="1"/>
      <protection locked="0"/>
    </xf>
    <xf numFmtId="49" fontId="5" fillId="0" borderId="0" applyNumberFormat="0" applyFont="0" applyAlignment="0">
      <alignment vertical="top" wrapText="1"/>
      <protection locked="0"/>
    </xf>
    <xf numFmtId="49" fontId="5" fillId="0" borderId="0" applyNumberFormat="0" applyFont="0" applyAlignment="0">
      <alignment vertical="top" wrapText="1"/>
      <protection locked="0"/>
    </xf>
    <xf numFmtId="49" fontId="29" fillId="22" borderId="7">
      <alignment horizontal="left" vertical="center"/>
      <protection locked="0"/>
    </xf>
    <xf numFmtId="49" fontId="29" fillId="22" borderId="7">
      <alignment horizontal="left" vertical="center"/>
    </xf>
    <xf numFmtId="4" fontId="29" fillId="22" borderId="7">
      <alignment horizontal="right" vertical="center"/>
      <protection locked="0"/>
    </xf>
    <xf numFmtId="4" fontId="29" fillId="22" borderId="7">
      <alignment horizontal="right" vertical="center"/>
    </xf>
    <xf numFmtId="4" fontId="30" fillId="22" borderId="7">
      <alignment horizontal="right" vertical="center"/>
      <protection locked="0"/>
    </xf>
    <xf numFmtId="49" fontId="31" fillId="22" borderId="3">
      <alignment horizontal="left" vertical="center"/>
      <protection locked="0"/>
    </xf>
    <xf numFmtId="49" fontId="31" fillId="22" borderId="3">
      <alignment horizontal="left" vertical="center"/>
    </xf>
    <xf numFmtId="49" fontId="32" fillId="22" borderId="3">
      <alignment horizontal="left" vertical="center"/>
      <protection locked="0"/>
    </xf>
    <xf numFmtId="49" fontId="32" fillId="22" borderId="3">
      <alignment horizontal="left" vertical="center"/>
    </xf>
    <xf numFmtId="4" fontId="31" fillId="22" borderId="3">
      <alignment horizontal="right" vertical="center"/>
      <protection locked="0"/>
    </xf>
    <xf numFmtId="4" fontId="31" fillId="22" borderId="3">
      <alignment horizontal="right" vertical="center"/>
    </xf>
    <xf numFmtId="4" fontId="33" fillId="22" borderId="3">
      <alignment horizontal="right" vertical="center"/>
      <protection locked="0"/>
    </xf>
    <xf numFmtId="49" fontId="26" fillId="22" borderId="3">
      <alignment horizontal="left" vertical="center"/>
      <protection locked="0"/>
    </xf>
    <xf numFmtId="49" fontId="26" fillId="22" borderId="3">
      <alignment horizontal="left" vertical="center"/>
      <protection locked="0"/>
    </xf>
    <xf numFmtId="49" fontId="26" fillId="22" borderId="3">
      <alignment horizontal="left" vertical="center"/>
    </xf>
    <xf numFmtId="49" fontId="26" fillId="22" borderId="3">
      <alignment horizontal="left" vertical="center"/>
    </xf>
    <xf numFmtId="49" fontId="30" fillId="22" borderId="3">
      <alignment horizontal="left" vertical="center"/>
      <protection locked="0"/>
    </xf>
    <xf numFmtId="49" fontId="30" fillId="22" borderId="3">
      <alignment horizontal="left" vertical="center"/>
    </xf>
    <xf numFmtId="4" fontId="26" fillId="22" borderId="3">
      <alignment horizontal="right" vertical="center"/>
      <protection locked="0"/>
    </xf>
    <xf numFmtId="4" fontId="26" fillId="22" borderId="3">
      <alignment horizontal="right" vertical="center"/>
      <protection locked="0"/>
    </xf>
    <xf numFmtId="4" fontId="26" fillId="22" borderId="3">
      <alignment horizontal="right" vertical="center"/>
    </xf>
    <xf numFmtId="4" fontId="26" fillId="22" borderId="3">
      <alignment horizontal="right" vertical="center"/>
    </xf>
    <xf numFmtId="4" fontId="30" fillId="22" borderId="3">
      <alignment horizontal="right" vertical="center"/>
      <protection locked="0"/>
    </xf>
    <xf numFmtId="49" fontId="34" fillId="22" borderId="3">
      <alignment horizontal="left" vertical="center"/>
      <protection locked="0"/>
    </xf>
    <xf numFmtId="49" fontId="34" fillId="22" borderId="3">
      <alignment horizontal="left" vertical="center"/>
    </xf>
    <xf numFmtId="49" fontId="35" fillId="22" borderId="3">
      <alignment horizontal="left" vertical="center"/>
      <protection locked="0"/>
    </xf>
    <xf numFmtId="49" fontId="35" fillId="22" borderId="3">
      <alignment horizontal="left" vertical="center"/>
    </xf>
    <xf numFmtId="4" fontId="34" fillId="22" borderId="3">
      <alignment horizontal="right" vertical="center"/>
      <protection locked="0"/>
    </xf>
    <xf numFmtId="4" fontId="34" fillId="22" borderId="3">
      <alignment horizontal="right" vertical="center"/>
    </xf>
    <xf numFmtId="4" fontId="36" fillId="22" borderId="3">
      <alignment horizontal="right" vertical="center"/>
      <protection locked="0"/>
    </xf>
    <xf numFmtId="49" fontId="37" fillId="0" borderId="3">
      <alignment horizontal="left" vertical="center"/>
      <protection locked="0"/>
    </xf>
    <xf numFmtId="49" fontId="37" fillId="0" borderId="3">
      <alignment horizontal="left" vertical="center"/>
    </xf>
    <xf numFmtId="49" fontId="38" fillId="0" borderId="3">
      <alignment horizontal="left" vertical="center"/>
      <protection locked="0"/>
    </xf>
    <xf numFmtId="49" fontId="38" fillId="0" borderId="3">
      <alignment horizontal="left" vertical="center"/>
    </xf>
    <xf numFmtId="4" fontId="37" fillId="0" borderId="3">
      <alignment horizontal="right" vertical="center"/>
      <protection locked="0"/>
    </xf>
    <xf numFmtId="4" fontId="37" fillId="0" borderId="3">
      <alignment horizontal="right" vertical="center"/>
    </xf>
    <xf numFmtId="4" fontId="38" fillId="0" borderId="3">
      <alignment horizontal="right" vertical="center"/>
      <protection locked="0"/>
    </xf>
    <xf numFmtId="49" fontId="39" fillId="0" borderId="3">
      <alignment horizontal="left" vertical="center"/>
      <protection locked="0"/>
    </xf>
    <xf numFmtId="49" fontId="39" fillId="0" borderId="3">
      <alignment horizontal="left" vertical="center"/>
    </xf>
    <xf numFmtId="49" fontId="40" fillId="0" borderId="3">
      <alignment horizontal="left" vertical="center"/>
      <protection locked="0"/>
    </xf>
    <xf numFmtId="49" fontId="40" fillId="0" borderId="3">
      <alignment horizontal="left" vertical="center"/>
    </xf>
    <xf numFmtId="4" fontId="39" fillId="0" borderId="3">
      <alignment horizontal="right" vertical="center"/>
      <protection locked="0"/>
    </xf>
    <xf numFmtId="4" fontId="39" fillId="0" borderId="3">
      <alignment horizontal="right" vertical="center"/>
    </xf>
    <xf numFmtId="49" fontId="37" fillId="0" borderId="3">
      <alignment horizontal="left" vertical="center"/>
      <protection locked="0"/>
    </xf>
    <xf numFmtId="49" fontId="38" fillId="0" borderId="3">
      <alignment horizontal="left" vertical="center"/>
      <protection locked="0"/>
    </xf>
    <xf numFmtId="4" fontId="37" fillId="0" borderId="3">
      <alignment horizontal="right" vertical="center"/>
      <protection locked="0"/>
    </xf>
    <xf numFmtId="0" fontId="20" fillId="0" borderId="8" applyNumberFormat="0" applyFill="0" applyAlignment="0" applyProtection="0"/>
    <xf numFmtId="0" fontId="17" fillId="23" borderId="0" applyNumberFormat="0" applyBorder="0" applyAlignment="0" applyProtection="0"/>
    <xf numFmtId="0" fontId="5" fillId="0" borderId="0"/>
    <xf numFmtId="0" fontId="5" fillId="0" borderId="0"/>
    <xf numFmtId="0" fontId="2" fillId="24" borderId="9" applyNumberFormat="0" applyFont="0" applyAlignment="0" applyProtection="0"/>
    <xf numFmtId="4" fontId="41" fillId="25" borderId="3">
      <alignment horizontal="right" vertical="center"/>
      <protection locked="0"/>
    </xf>
    <xf numFmtId="4" fontId="41" fillId="26" borderId="3">
      <alignment horizontal="right" vertical="center"/>
      <protection locked="0"/>
    </xf>
    <xf numFmtId="4" fontId="41" fillId="27" borderId="3">
      <alignment horizontal="right" vertical="center"/>
      <protection locked="0"/>
    </xf>
    <xf numFmtId="0" fontId="9" fillId="20" borderId="10" applyNumberFormat="0" applyAlignment="0" applyProtection="0"/>
    <xf numFmtId="49" fontId="26" fillId="0" borderId="3">
      <alignment horizontal="left" vertical="center" wrapText="1"/>
      <protection locked="0"/>
    </xf>
    <xf numFmtId="49" fontId="26" fillId="0" borderId="3">
      <alignment horizontal="left" vertical="center" wrapText="1"/>
      <protection locked="0"/>
    </xf>
    <xf numFmtId="0" fontId="16" fillId="0" borderId="0" applyNumberFormat="0" applyFill="0" applyBorder="0" applyAlignment="0" applyProtection="0"/>
    <xf numFmtId="0" fontId="14" fillId="0" borderId="11" applyNumberFormat="0" applyFill="0" applyAlignment="0" applyProtection="0"/>
    <xf numFmtId="0" fontId="21" fillId="0" borderId="0" applyNumberFormat="0" applyFill="0" applyBorder="0" applyAlignment="0" applyProtection="0"/>
    <xf numFmtId="0" fontId="25" fillId="16" borderId="0" applyNumberFormat="0" applyBorder="0" applyAlignment="0" applyProtection="0"/>
    <xf numFmtId="0" fontId="7" fillId="16" borderId="0" applyNumberFormat="0" applyBorder="0" applyAlignment="0" applyProtection="0"/>
    <xf numFmtId="0" fontId="25" fillId="17" borderId="0" applyNumberFormat="0" applyBorder="0" applyAlignment="0" applyProtection="0"/>
    <xf numFmtId="0" fontId="7" fillId="17" borderId="0" applyNumberFormat="0" applyBorder="0" applyAlignment="0" applyProtection="0"/>
    <xf numFmtId="0" fontId="25" fillId="18" borderId="0" applyNumberFormat="0" applyBorder="0" applyAlignment="0" applyProtection="0"/>
    <xf numFmtId="0" fontId="7" fillId="18" borderId="0" applyNumberFormat="0" applyBorder="0" applyAlignment="0" applyProtection="0"/>
    <xf numFmtId="0" fontId="25" fillId="13" borderId="0" applyNumberFormat="0" applyBorder="0" applyAlignment="0" applyProtection="0"/>
    <xf numFmtId="0" fontId="7" fillId="13" borderId="0" applyNumberFormat="0" applyBorder="0" applyAlignment="0" applyProtection="0"/>
    <xf numFmtId="0" fontId="25" fillId="14" borderId="0" applyNumberFormat="0" applyBorder="0" applyAlignment="0" applyProtection="0"/>
    <xf numFmtId="0" fontId="7" fillId="14" borderId="0" applyNumberFormat="0" applyBorder="0" applyAlignment="0" applyProtection="0"/>
    <xf numFmtId="0" fontId="25" fillId="19" borderId="0" applyNumberFormat="0" applyBorder="0" applyAlignment="0" applyProtection="0"/>
    <xf numFmtId="0" fontId="7" fillId="19" borderId="0" applyNumberFormat="0" applyBorder="0" applyAlignment="0" applyProtection="0"/>
    <xf numFmtId="0" fontId="42" fillId="7" borderId="1" applyNumberFormat="0" applyAlignment="0" applyProtection="0"/>
    <xf numFmtId="0" fontId="8" fillId="7" borderId="1" applyNumberFormat="0" applyAlignment="0" applyProtection="0"/>
    <xf numFmtId="0" fontId="43" fillId="20" borderId="10" applyNumberFormat="0" applyAlignment="0" applyProtection="0"/>
    <xf numFmtId="0" fontId="9" fillId="20" borderId="10" applyNumberFormat="0" applyAlignment="0" applyProtection="0"/>
    <xf numFmtId="0" fontId="44" fillId="20" borderId="1" applyNumberFormat="0" applyAlignment="0" applyProtection="0"/>
    <xf numFmtId="0" fontId="10" fillId="20" borderId="1" applyNumberFormat="0" applyAlignment="0" applyProtection="0"/>
    <xf numFmtId="170" fontId="5" fillId="0" borderId="0" applyFont="0" applyFill="0" applyBorder="0" applyAlignment="0" applyProtection="0"/>
    <xf numFmtId="0" fontId="45" fillId="0" borderId="4" applyNumberFormat="0" applyFill="0" applyAlignment="0" applyProtection="0"/>
    <xf numFmtId="0" fontId="11" fillId="0" borderId="4" applyNumberFormat="0" applyFill="0" applyAlignment="0" applyProtection="0"/>
    <xf numFmtId="0" fontId="46" fillId="0" borderId="5" applyNumberFormat="0" applyFill="0" applyAlignment="0" applyProtection="0"/>
    <xf numFmtId="0" fontId="12" fillId="0" borderId="5" applyNumberFormat="0" applyFill="0" applyAlignment="0" applyProtection="0"/>
    <xf numFmtId="0" fontId="47" fillId="0" borderId="6" applyNumberFormat="0" applyFill="0" applyAlignment="0" applyProtection="0"/>
    <xf numFmtId="0" fontId="13" fillId="0" borderId="6" applyNumberFormat="0" applyFill="0" applyAlignment="0" applyProtection="0"/>
    <xf numFmtId="0" fontId="47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48" fillId="0" borderId="11" applyNumberFormat="0" applyFill="0" applyAlignment="0" applyProtection="0"/>
    <xf numFmtId="0" fontId="14" fillId="0" borderId="11" applyNumberFormat="0" applyFill="0" applyAlignment="0" applyProtection="0"/>
    <xf numFmtId="0" fontId="49" fillId="21" borderId="2" applyNumberFormat="0" applyAlignment="0" applyProtection="0"/>
    <xf numFmtId="0" fontId="15" fillId="21" borderId="2" applyNumberFormat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50" fillId="23" borderId="0" applyNumberFormat="0" applyBorder="0" applyAlignment="0" applyProtection="0"/>
    <xf numFmtId="0" fontId="17" fillId="23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7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1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1" fillId="0" borderId="0"/>
    <xf numFmtId="0" fontId="67" fillId="0" borderId="0"/>
    <xf numFmtId="0" fontId="5" fillId="0" borderId="0"/>
    <xf numFmtId="0" fontId="2" fillId="0" borderId="0"/>
    <xf numFmtId="0" fontId="5" fillId="0" borderId="0"/>
    <xf numFmtId="0" fontId="5" fillId="0" borderId="0" applyNumberFormat="0" applyFont="0" applyFill="0" applyBorder="0" applyAlignment="0" applyProtection="0">
      <alignment vertical="top"/>
    </xf>
    <xf numFmtId="0" fontId="5" fillId="0" borderId="0" applyNumberFormat="0" applyFont="0" applyFill="0" applyBorder="0" applyAlignment="0" applyProtection="0">
      <alignment vertical="top"/>
    </xf>
    <xf numFmtId="0" fontId="2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51" fillId="3" borderId="0" applyNumberFormat="0" applyBorder="0" applyAlignment="0" applyProtection="0"/>
    <xf numFmtId="0" fontId="18" fillId="3" borderId="0" applyNumberFormat="0" applyBorder="0" applyAlignment="0" applyProtection="0"/>
    <xf numFmtId="0" fontId="52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53" fillId="24" borderId="9" applyNumberFormat="0" applyFont="0" applyAlignment="0" applyProtection="0"/>
    <xf numFmtId="0" fontId="5" fillId="24" borderId="9" applyNumberFormat="0" applyFont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54" fillId="0" borderId="8" applyNumberFormat="0" applyFill="0" applyAlignment="0" applyProtection="0"/>
    <xf numFmtId="0" fontId="20" fillId="0" borderId="8" applyNumberFormat="0" applyFill="0" applyAlignment="0" applyProtection="0"/>
    <xf numFmtId="0" fontId="23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6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171" fontId="57" fillId="0" borderId="0" applyFont="0" applyFill="0" applyBorder="0" applyAlignment="0" applyProtection="0"/>
    <xf numFmtId="172" fontId="57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5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58" fillId="4" borderId="0" applyNumberFormat="0" applyBorder="0" applyAlignment="0" applyProtection="0"/>
    <xf numFmtId="0" fontId="22" fillId="4" borderId="0" applyNumberFormat="0" applyBorder="0" applyAlignment="0" applyProtection="0"/>
    <xf numFmtId="174" fontId="59" fillId="22" borderId="12" applyFill="0" applyBorder="0">
      <alignment horizontal="center" vertical="center" wrapText="1"/>
      <protection locked="0"/>
    </xf>
    <xf numFmtId="169" fontId="60" fillId="0" borderId="0">
      <alignment wrapText="1"/>
    </xf>
    <xf numFmtId="169" fontId="27" fillId="0" borderId="0">
      <alignment wrapText="1"/>
    </xf>
  </cellStyleXfs>
  <cellXfs count="304">
    <xf numFmtId="0" fontId="0" fillId="0" borderId="0" xfId="0"/>
    <xf numFmtId="0" fontId="61" fillId="0" borderId="0" xfId="0" applyFont="1" applyFill="1" applyBorder="1" applyAlignment="1">
      <alignment vertical="center"/>
    </xf>
    <xf numFmtId="0" fontId="62" fillId="0" borderId="0" xfId="0" applyFont="1" applyFill="1" applyBorder="1" applyAlignment="1">
      <alignment vertical="center"/>
    </xf>
    <xf numFmtId="0" fontId="62" fillId="0" borderId="0" xfId="0" applyFont="1" applyFill="1" applyBorder="1" applyAlignment="1">
      <alignment horizontal="left" vertical="center" wrapText="1"/>
    </xf>
    <xf numFmtId="0" fontId="62" fillId="0" borderId="0" xfId="0" applyFont="1" applyFill="1" applyBorder="1" applyAlignment="1">
      <alignment horizontal="center" vertical="center"/>
    </xf>
    <xf numFmtId="0" fontId="63" fillId="0" borderId="0" xfId="0" applyFont="1" applyFill="1" applyBorder="1" applyAlignment="1">
      <alignment vertical="center"/>
    </xf>
    <xf numFmtId="0" fontId="63" fillId="0" borderId="0" xfId="0" applyFont="1" applyFill="1" applyBorder="1" applyAlignment="1">
      <alignment horizontal="center" vertical="center"/>
    </xf>
    <xf numFmtId="0" fontId="64" fillId="0" borderId="0" xfId="0" applyFont="1" applyFill="1" applyBorder="1" applyAlignment="1">
      <alignment vertical="center"/>
    </xf>
    <xf numFmtId="0" fontId="64" fillId="0" borderId="0" xfId="0" applyFont="1" applyFill="1" applyBorder="1" applyAlignment="1">
      <alignment horizontal="center" vertical="center"/>
    </xf>
    <xf numFmtId="0" fontId="64" fillId="0" borderId="0" xfId="0" applyFont="1" applyFill="1" applyBorder="1" applyAlignment="1">
      <alignment vertical="center" wrapText="1"/>
    </xf>
    <xf numFmtId="0" fontId="62" fillId="28" borderId="0" xfId="0" applyFont="1" applyFill="1" applyBorder="1" applyAlignment="1">
      <alignment vertical="center"/>
    </xf>
    <xf numFmtId="0" fontId="62" fillId="28" borderId="26" xfId="0" applyFont="1" applyFill="1" applyBorder="1" applyAlignment="1">
      <alignment horizontal="center" vertical="center"/>
    </xf>
    <xf numFmtId="0" fontId="66" fillId="0" borderId="29" xfId="0" applyFont="1" applyBorder="1" applyAlignment="1">
      <alignment vertical="center" wrapText="1"/>
    </xf>
    <xf numFmtId="0" fontId="66" fillId="0" borderId="16" xfId="0" applyFont="1" applyBorder="1" applyAlignment="1">
      <alignment vertical="center" wrapText="1"/>
    </xf>
    <xf numFmtId="0" fontId="66" fillId="0" borderId="0" xfId="0" applyFont="1" applyBorder="1" applyAlignment="1">
      <alignment vertical="center" wrapText="1"/>
    </xf>
    <xf numFmtId="0" fontId="62" fillId="0" borderId="0" xfId="0" applyFont="1" applyFill="1" applyBorder="1" applyAlignment="1">
      <alignment horizontal="center" vertical="center" wrapText="1"/>
    </xf>
    <xf numFmtId="0" fontId="62" fillId="28" borderId="0" xfId="0" applyFont="1" applyFill="1" applyBorder="1" applyAlignment="1">
      <alignment horizontal="center" vertical="center" wrapText="1"/>
    </xf>
    <xf numFmtId="0" fontId="62" fillId="28" borderId="19" xfId="0" applyFont="1" applyFill="1" applyBorder="1" applyAlignment="1">
      <alignment horizontal="center" vertical="center" wrapText="1"/>
    </xf>
    <xf numFmtId="0" fontId="62" fillId="29" borderId="13" xfId="0" applyFont="1" applyFill="1" applyBorder="1" applyAlignment="1">
      <alignment vertical="center"/>
    </xf>
    <xf numFmtId="0" fontId="62" fillId="29" borderId="17" xfId="0" applyFont="1" applyFill="1" applyBorder="1" applyAlignment="1">
      <alignment vertical="center" wrapText="1"/>
    </xf>
    <xf numFmtId="0" fontId="69" fillId="28" borderId="0" xfId="0" applyFont="1" applyFill="1" applyBorder="1" applyAlignment="1">
      <alignment vertical="center" wrapText="1"/>
    </xf>
    <xf numFmtId="0" fontId="62" fillId="28" borderId="0" xfId="0" applyFont="1" applyFill="1" applyBorder="1" applyAlignment="1">
      <alignment vertical="center" wrapText="1"/>
    </xf>
    <xf numFmtId="49" fontId="62" fillId="30" borderId="17" xfId="0" applyNumberFormat="1" applyFont="1" applyFill="1" applyBorder="1" applyAlignment="1">
      <alignment vertical="center" wrapText="1"/>
    </xf>
    <xf numFmtId="49" fontId="62" fillId="28" borderId="21" xfId="0" applyNumberFormat="1" applyFont="1" applyFill="1" applyBorder="1" applyAlignment="1">
      <alignment vertical="center" wrapText="1"/>
    </xf>
    <xf numFmtId="49" fontId="62" fillId="28" borderId="23" xfId="0" applyNumberFormat="1" applyFont="1" applyFill="1" applyBorder="1" applyAlignment="1">
      <alignment vertical="center" wrapText="1"/>
    </xf>
    <xf numFmtId="49" fontId="62" fillId="28" borderId="24" xfId="0" applyNumberFormat="1" applyFont="1" applyFill="1" applyBorder="1" applyAlignment="1">
      <alignment vertical="center" wrapText="1"/>
    </xf>
    <xf numFmtId="49" fontId="69" fillId="30" borderId="17" xfId="0" applyNumberFormat="1" applyFont="1" applyFill="1" applyBorder="1" applyAlignment="1">
      <alignment vertical="center" wrapText="1"/>
    </xf>
    <xf numFmtId="0" fontId="72" fillId="30" borderId="29" xfId="0" applyFont="1" applyFill="1" applyBorder="1" applyAlignment="1">
      <alignment vertical="center" wrapText="1"/>
    </xf>
    <xf numFmtId="49" fontId="69" fillId="30" borderId="29" xfId="0" applyNumberFormat="1" applyFont="1" applyFill="1" applyBorder="1" applyAlignment="1">
      <alignment vertical="center" wrapText="1"/>
    </xf>
    <xf numFmtId="49" fontId="69" fillId="28" borderId="17" xfId="0" applyNumberFormat="1" applyFont="1" applyFill="1" applyBorder="1" applyAlignment="1">
      <alignment vertical="center" wrapText="1"/>
    </xf>
    <xf numFmtId="49" fontId="76" fillId="28" borderId="24" xfId="0" applyNumberFormat="1" applyFont="1" applyFill="1" applyBorder="1" applyAlignment="1">
      <alignment vertical="center" wrapText="1"/>
    </xf>
    <xf numFmtId="0" fontId="76" fillId="28" borderId="0" xfId="0" applyFont="1" applyFill="1" applyBorder="1" applyAlignment="1">
      <alignment vertical="center" wrapText="1"/>
    </xf>
    <xf numFmtId="0" fontId="62" fillId="28" borderId="0" xfId="0" applyFont="1" applyFill="1" applyAlignment="1">
      <alignment vertical="center" wrapText="1"/>
    </xf>
    <xf numFmtId="49" fontId="62" fillId="28" borderId="17" xfId="0" applyNumberFormat="1" applyFont="1" applyFill="1" applyBorder="1" applyAlignment="1">
      <alignment vertical="center" wrapText="1"/>
    </xf>
    <xf numFmtId="0" fontId="69" fillId="0" borderId="0" xfId="0" applyFont="1" applyFill="1" applyBorder="1" applyAlignment="1">
      <alignment horizontal="left" vertical="center" wrapText="1"/>
    </xf>
    <xf numFmtId="0" fontId="77" fillId="0" borderId="0" xfId="0" applyFont="1" applyFill="1" applyBorder="1" applyAlignment="1">
      <alignment horizontal="center" vertical="center" wrapText="1"/>
    </xf>
    <xf numFmtId="0" fontId="69" fillId="0" borderId="0" xfId="0" applyFont="1" applyFill="1" applyBorder="1" applyAlignment="1">
      <alignment horizontal="center" vertical="center"/>
    </xf>
    <xf numFmtId="0" fontId="69" fillId="0" borderId="0" xfId="0" applyFont="1" applyFill="1" applyAlignment="1">
      <alignment horizontal="left" vertical="center"/>
    </xf>
    <xf numFmtId="0" fontId="69" fillId="0" borderId="0" xfId="0" applyFont="1" applyFill="1" applyAlignment="1">
      <alignment vertical="center"/>
    </xf>
    <xf numFmtId="0" fontId="64" fillId="0" borderId="0" xfId="0" applyFont="1" applyFill="1" applyBorder="1" applyAlignment="1">
      <alignment horizontal="left" vertical="center" wrapText="1"/>
    </xf>
    <xf numFmtId="0" fontId="70" fillId="0" borderId="0" xfId="0" applyFont="1" applyFill="1" applyBorder="1" applyAlignment="1">
      <alignment horizontal="center" vertical="center" wrapText="1"/>
    </xf>
    <xf numFmtId="0" fontId="69" fillId="30" borderId="17" xfId="0" applyFont="1" applyFill="1" applyBorder="1" applyAlignment="1">
      <alignment vertical="center" wrapText="1"/>
    </xf>
    <xf numFmtId="49" fontId="62" fillId="28" borderId="16" xfId="0" applyNumberFormat="1" applyFont="1" applyFill="1" applyBorder="1" applyAlignment="1">
      <alignment vertical="center" wrapText="1"/>
    </xf>
    <xf numFmtId="175" fontId="62" fillId="28" borderId="3" xfId="0" applyNumberFormat="1" applyFont="1" applyFill="1" applyBorder="1" applyAlignment="1">
      <alignment vertical="center" wrapText="1"/>
    </xf>
    <xf numFmtId="175" fontId="66" fillId="28" borderId="3" xfId="0" applyNumberFormat="1" applyFont="1" applyFill="1" applyBorder="1" applyAlignment="1">
      <alignment vertical="center" wrapText="1"/>
    </xf>
    <xf numFmtId="175" fontId="69" fillId="28" borderId="3" xfId="0" applyNumberFormat="1" applyFont="1" applyFill="1" applyBorder="1" applyAlignment="1">
      <alignment vertical="center" wrapText="1"/>
    </xf>
    <xf numFmtId="175" fontId="76" fillId="28" borderId="3" xfId="0" applyNumberFormat="1" applyFont="1" applyFill="1" applyBorder="1" applyAlignment="1">
      <alignment vertical="center" wrapText="1"/>
    </xf>
    <xf numFmtId="0" fontId="78" fillId="0" borderId="0" xfId="0" applyFont="1" applyFill="1" applyBorder="1" applyAlignment="1">
      <alignment vertical="center"/>
    </xf>
    <xf numFmtId="0" fontId="78" fillId="0" borderId="0" xfId="0" applyFont="1" applyFill="1" applyBorder="1" applyAlignment="1">
      <alignment horizontal="center" vertical="center"/>
    </xf>
    <xf numFmtId="0" fontId="78" fillId="0" borderId="0" xfId="0" applyFont="1" applyFill="1" applyBorder="1" applyAlignment="1">
      <alignment horizontal="left" vertical="center" wrapText="1"/>
    </xf>
    <xf numFmtId="0" fontId="78" fillId="28" borderId="0" xfId="0" applyFont="1" applyFill="1" applyBorder="1" applyAlignment="1">
      <alignment horizontal="center" vertical="center"/>
    </xf>
    <xf numFmtId="0" fontId="78" fillId="28" borderId="0" xfId="0" applyFont="1" applyFill="1" applyBorder="1" applyAlignment="1">
      <alignment vertical="center"/>
    </xf>
    <xf numFmtId="0" fontId="78" fillId="28" borderId="31" xfId="0" applyFont="1" applyFill="1" applyBorder="1" applyAlignment="1">
      <alignment horizontal="left" vertical="center"/>
    </xf>
    <xf numFmtId="0" fontId="78" fillId="28" borderId="23" xfId="0" applyFont="1" applyFill="1" applyBorder="1" applyAlignment="1">
      <alignment horizontal="left" vertical="center"/>
    </xf>
    <xf numFmtId="0" fontId="78" fillId="28" borderId="32" xfId="0" applyFont="1" applyFill="1" applyBorder="1" applyAlignment="1">
      <alignment horizontal="center" vertical="center"/>
    </xf>
    <xf numFmtId="0" fontId="78" fillId="0" borderId="28" xfId="0" applyFont="1" applyBorder="1" applyAlignment="1">
      <alignment vertical="center" wrapText="1"/>
    </xf>
    <xf numFmtId="0" fontId="78" fillId="0" borderId="28" xfId="0" applyFont="1" applyFill="1" applyBorder="1" applyAlignment="1">
      <alignment horizontal="center" vertical="center" wrapText="1"/>
    </xf>
    <xf numFmtId="0" fontId="78" fillId="0" borderId="13" xfId="0" applyFont="1" applyFill="1" applyBorder="1" applyAlignment="1">
      <alignment vertical="center" wrapText="1"/>
    </xf>
    <xf numFmtId="0" fontId="78" fillId="0" borderId="30" xfId="0" applyFont="1" applyBorder="1" applyAlignment="1">
      <alignment vertical="center" wrapText="1"/>
    </xf>
    <xf numFmtId="0" fontId="78" fillId="0" borderId="30" xfId="0" applyFont="1" applyFill="1" applyBorder="1" applyAlignment="1">
      <alignment horizontal="center" vertical="center" wrapText="1"/>
    </xf>
    <xf numFmtId="0" fontId="78" fillId="0" borderId="29" xfId="0" applyFont="1" applyBorder="1" applyAlignment="1">
      <alignment vertical="center" wrapText="1"/>
    </xf>
    <xf numFmtId="0" fontId="78" fillId="0" borderId="30" xfId="0" applyFont="1" applyBorder="1" applyAlignment="1">
      <alignment horizontal="left" vertical="center" wrapText="1"/>
    </xf>
    <xf numFmtId="0" fontId="78" fillId="0" borderId="29" xfId="0" applyFont="1" applyBorder="1" applyAlignment="1">
      <alignment horizontal="left" vertical="center" wrapText="1"/>
    </xf>
    <xf numFmtId="0" fontId="78" fillId="0" borderId="0" xfId="0" applyFont="1" applyAlignment="1">
      <alignment vertical="center" wrapText="1"/>
    </xf>
    <xf numFmtId="0" fontId="78" fillId="0" borderId="30" xfId="0" applyFont="1" applyFill="1" applyBorder="1" applyAlignment="1">
      <alignment horizontal="center" vertical="center"/>
    </xf>
    <xf numFmtId="0" fontId="79" fillId="0" borderId="0" xfId="0" applyFont="1"/>
    <xf numFmtId="0" fontId="78" fillId="28" borderId="19" xfId="0" applyFont="1" applyFill="1" applyBorder="1" applyAlignment="1">
      <alignment horizontal="center" vertical="center" wrapText="1"/>
    </xf>
    <xf numFmtId="0" fontId="78" fillId="28" borderId="16" xfId="0" applyFont="1" applyFill="1" applyBorder="1" applyAlignment="1">
      <alignment horizontal="center" vertical="center" wrapText="1"/>
    </xf>
    <xf numFmtId="175" fontId="62" fillId="28" borderId="12" xfId="0" applyNumberFormat="1" applyFont="1" applyFill="1" applyBorder="1" applyAlignment="1">
      <alignment vertical="center" wrapText="1"/>
    </xf>
    <xf numFmtId="0" fontId="62" fillId="28" borderId="12" xfId="0" applyFont="1" applyFill="1" applyBorder="1" applyAlignment="1">
      <alignment vertical="center" wrapText="1"/>
    </xf>
    <xf numFmtId="175" fontId="62" fillId="28" borderId="26" xfId="0" applyNumberFormat="1" applyFont="1" applyFill="1" applyBorder="1" applyAlignment="1">
      <alignment vertical="center" wrapText="1"/>
    </xf>
    <xf numFmtId="171" fontId="62" fillId="28" borderId="26" xfId="0" applyNumberFormat="1" applyFont="1" applyFill="1" applyBorder="1" applyAlignment="1">
      <alignment vertical="center" wrapText="1"/>
    </xf>
    <xf numFmtId="175" fontId="66" fillId="28" borderId="26" xfId="0" applyNumberFormat="1" applyFont="1" applyFill="1" applyBorder="1" applyAlignment="1">
      <alignment vertical="center" wrapText="1"/>
    </xf>
    <xf numFmtId="175" fontId="69" fillId="28" borderId="26" xfId="0" applyNumberFormat="1" applyFont="1" applyFill="1" applyBorder="1" applyAlignment="1">
      <alignment vertical="center" wrapText="1"/>
    </xf>
    <xf numFmtId="175" fontId="76" fillId="28" borderId="26" xfId="0" applyNumberFormat="1" applyFont="1" applyFill="1" applyBorder="1" applyAlignment="1">
      <alignment vertical="center" wrapText="1"/>
    </xf>
    <xf numFmtId="0" fontId="66" fillId="28" borderId="17" xfId="0" applyFont="1" applyFill="1" applyBorder="1" applyAlignment="1">
      <alignment horizontal="center" vertical="center" wrapText="1"/>
    </xf>
    <xf numFmtId="0" fontId="78" fillId="28" borderId="30" xfId="0" applyFont="1" applyFill="1" applyBorder="1" applyAlignment="1">
      <alignment vertical="center" wrapText="1"/>
    </xf>
    <xf numFmtId="0" fontId="62" fillId="28" borderId="41" xfId="0" applyFont="1" applyFill="1" applyBorder="1" applyAlignment="1">
      <alignment vertical="center" wrapText="1"/>
    </xf>
    <xf numFmtId="0" fontId="80" fillId="0" borderId="14" xfId="0" applyFont="1" applyFill="1" applyBorder="1" applyAlignment="1">
      <alignment horizontal="center" vertical="center"/>
    </xf>
    <xf numFmtId="0" fontId="81" fillId="0" borderId="16" xfId="0" applyFont="1" applyFill="1" applyBorder="1" applyAlignment="1">
      <alignment horizontal="center" vertical="center"/>
    </xf>
    <xf numFmtId="0" fontId="69" fillId="28" borderId="28" xfId="0" applyFont="1" applyFill="1" applyBorder="1" applyAlignment="1">
      <alignment vertical="center" wrapText="1"/>
    </xf>
    <xf numFmtId="0" fontId="70" fillId="28" borderId="15" xfId="0" applyFont="1" applyFill="1" applyBorder="1" applyAlignment="1">
      <alignment horizontal="center" vertical="center" wrapText="1"/>
    </xf>
    <xf numFmtId="0" fontId="70" fillId="28" borderId="42" xfId="0" applyFont="1" applyFill="1" applyBorder="1" applyAlignment="1">
      <alignment horizontal="center" vertical="center" wrapText="1"/>
    </xf>
    <xf numFmtId="0" fontId="70" fillId="28" borderId="22" xfId="0" applyFont="1" applyFill="1" applyBorder="1" applyAlignment="1">
      <alignment horizontal="center" vertical="center" wrapText="1"/>
    </xf>
    <xf numFmtId="0" fontId="71" fillId="28" borderId="44" xfId="0" applyFont="1" applyFill="1" applyBorder="1" applyAlignment="1">
      <alignment vertical="center" wrapText="1"/>
    </xf>
    <xf numFmtId="0" fontId="62" fillId="28" borderId="44" xfId="0" applyFont="1" applyFill="1" applyBorder="1" applyAlignment="1">
      <alignment vertical="center" wrapText="1"/>
    </xf>
    <xf numFmtId="0" fontId="71" fillId="28" borderId="41" xfId="0" applyFont="1" applyFill="1" applyBorder="1" applyAlignment="1">
      <alignment vertical="center" wrapText="1"/>
    </xf>
    <xf numFmtId="0" fontId="71" fillId="28" borderId="45" xfId="0" applyFont="1" applyFill="1" applyBorder="1" applyAlignment="1">
      <alignment vertical="center" wrapText="1"/>
    </xf>
    <xf numFmtId="0" fontId="73" fillId="28" borderId="44" xfId="0" applyFont="1" applyFill="1" applyBorder="1" applyAlignment="1">
      <alignment vertical="center" wrapText="1"/>
    </xf>
    <xf numFmtId="0" fontId="70" fillId="28" borderId="46" xfId="0" applyFont="1" applyFill="1" applyBorder="1" applyAlignment="1">
      <alignment horizontal="center" vertical="center" wrapText="1"/>
    </xf>
    <xf numFmtId="0" fontId="70" fillId="28" borderId="25" xfId="0" applyFont="1" applyFill="1" applyBorder="1" applyAlignment="1">
      <alignment horizontal="center" vertical="center" wrapText="1"/>
    </xf>
    <xf numFmtId="0" fontId="69" fillId="30" borderId="28" xfId="0" applyFont="1" applyFill="1" applyBorder="1" applyAlignment="1">
      <alignment vertical="center" wrapText="1"/>
    </xf>
    <xf numFmtId="0" fontId="70" fillId="30" borderId="15" xfId="0" applyFont="1" applyFill="1" applyBorder="1" applyAlignment="1">
      <alignment horizontal="center" vertical="center" wrapText="1"/>
    </xf>
    <xf numFmtId="0" fontId="73" fillId="28" borderId="41" xfId="0" applyFont="1" applyFill="1" applyBorder="1" applyAlignment="1">
      <alignment vertical="center" wrapText="1"/>
    </xf>
    <xf numFmtId="0" fontId="74" fillId="28" borderId="44" xfId="0" applyFont="1" applyFill="1" applyBorder="1" applyAlignment="1">
      <alignment vertical="center" wrapText="1"/>
    </xf>
    <xf numFmtId="0" fontId="62" fillId="28" borderId="45" xfId="0" applyFont="1" applyFill="1" applyBorder="1" applyAlignment="1">
      <alignment vertical="center" wrapText="1"/>
    </xf>
    <xf numFmtId="0" fontId="70" fillId="28" borderId="20" xfId="0" applyFont="1" applyFill="1" applyBorder="1" applyAlignment="1">
      <alignment horizontal="center" vertical="center" wrapText="1"/>
    </xf>
    <xf numFmtId="0" fontId="73" fillId="28" borderId="45" xfId="0" applyFont="1" applyFill="1" applyBorder="1" applyAlignment="1">
      <alignment vertical="center" wrapText="1"/>
    </xf>
    <xf numFmtId="0" fontId="62" fillId="28" borderId="28" xfId="0" applyFont="1" applyFill="1" applyBorder="1" applyAlignment="1">
      <alignment vertical="center" wrapText="1"/>
    </xf>
    <xf numFmtId="0" fontId="70" fillId="28" borderId="14" xfId="0" applyFont="1" applyFill="1" applyBorder="1" applyAlignment="1">
      <alignment horizontal="center" vertical="center" wrapText="1"/>
    </xf>
    <xf numFmtId="0" fontId="62" fillId="28" borderId="47" xfId="0" applyFont="1" applyFill="1" applyBorder="1" applyAlignment="1">
      <alignment vertical="center" wrapText="1"/>
    </xf>
    <xf numFmtId="0" fontId="69" fillId="31" borderId="15" xfId="0" applyFont="1" applyFill="1" applyBorder="1" applyAlignment="1">
      <alignment vertical="center" wrapText="1"/>
    </xf>
    <xf numFmtId="0" fontId="70" fillId="31" borderId="19" xfId="0" applyFont="1" applyFill="1" applyBorder="1" applyAlignment="1">
      <alignment horizontal="center" vertical="center" wrapText="1"/>
    </xf>
    <xf numFmtId="0" fontId="69" fillId="31" borderId="28" xfId="0" applyFont="1" applyFill="1" applyBorder="1" applyAlignment="1">
      <alignment vertical="center" wrapText="1"/>
    </xf>
    <xf numFmtId="0" fontId="70" fillId="31" borderId="15" xfId="0" applyFont="1" applyFill="1" applyBorder="1" applyAlignment="1">
      <alignment horizontal="center" vertical="center" wrapText="1"/>
    </xf>
    <xf numFmtId="0" fontId="64" fillId="28" borderId="0" xfId="0" applyFont="1" applyFill="1" applyBorder="1" applyAlignment="1">
      <alignment horizontal="center" vertical="center"/>
    </xf>
    <xf numFmtId="0" fontId="64" fillId="28" borderId="0" xfId="0" applyFont="1" applyFill="1" applyBorder="1" applyAlignment="1">
      <alignment vertical="center"/>
    </xf>
    <xf numFmtId="0" fontId="80" fillId="0" borderId="14" xfId="0" applyFont="1" applyFill="1" applyBorder="1" applyAlignment="1">
      <alignment horizontal="center" vertical="center" wrapText="1"/>
    </xf>
    <xf numFmtId="0" fontId="69" fillId="31" borderId="15" xfId="0" applyFont="1" applyFill="1" applyBorder="1" applyAlignment="1">
      <alignment horizontal="center" vertical="center" wrapText="1"/>
    </xf>
    <xf numFmtId="0" fontId="62" fillId="28" borderId="20" xfId="0" applyFont="1" applyFill="1" applyBorder="1" applyAlignment="1">
      <alignment horizontal="center" vertical="center" wrapText="1"/>
    </xf>
    <xf numFmtId="0" fontId="71" fillId="28" borderId="22" xfId="0" applyFont="1" applyFill="1" applyBorder="1" applyAlignment="1">
      <alignment horizontal="center" vertical="center" wrapText="1"/>
    </xf>
    <xf numFmtId="0" fontId="69" fillId="30" borderId="15" xfId="0" applyFont="1" applyFill="1" applyBorder="1" applyAlignment="1">
      <alignment horizontal="center" vertical="center" wrapText="1"/>
    </xf>
    <xf numFmtId="0" fontId="73" fillId="28" borderId="20" xfId="0" applyFont="1" applyFill="1" applyBorder="1" applyAlignment="1">
      <alignment horizontal="center" vertical="center" wrapText="1"/>
    </xf>
    <xf numFmtId="0" fontId="73" fillId="28" borderId="22" xfId="0" applyFont="1" applyFill="1" applyBorder="1" applyAlignment="1">
      <alignment horizontal="center" vertical="center" wrapText="1"/>
    </xf>
    <xf numFmtId="0" fontId="62" fillId="28" borderId="14" xfId="0" applyFont="1" applyFill="1" applyBorder="1" applyAlignment="1">
      <alignment horizontal="center" vertical="center" wrapText="1"/>
    </xf>
    <xf numFmtId="0" fontId="73" fillId="28" borderId="46" xfId="0" applyFont="1" applyFill="1" applyBorder="1" applyAlignment="1">
      <alignment horizontal="center" vertical="center" wrapText="1"/>
    </xf>
    <xf numFmtId="0" fontId="62" fillId="28" borderId="15" xfId="0" applyFont="1" applyFill="1" applyBorder="1" applyAlignment="1">
      <alignment horizontal="center" vertical="center" wrapText="1"/>
    </xf>
    <xf numFmtId="0" fontId="62" fillId="28" borderId="22" xfId="0" applyFont="1" applyFill="1" applyBorder="1" applyAlignment="1">
      <alignment horizontal="center" vertical="center" wrapText="1"/>
    </xf>
    <xf numFmtId="0" fontId="62" fillId="28" borderId="46" xfId="0" applyFont="1" applyFill="1" applyBorder="1" applyAlignment="1">
      <alignment horizontal="center" vertical="center" wrapText="1"/>
    </xf>
    <xf numFmtId="0" fontId="69" fillId="28" borderId="15" xfId="0" applyFont="1" applyFill="1" applyBorder="1" applyAlignment="1">
      <alignment horizontal="center" vertical="center" wrapText="1"/>
    </xf>
    <xf numFmtId="0" fontId="62" fillId="28" borderId="28" xfId="0" applyFont="1" applyFill="1" applyBorder="1" applyAlignment="1">
      <alignment horizontal="center" vertical="center" wrapText="1"/>
    </xf>
    <xf numFmtId="0" fontId="62" fillId="28" borderId="44" xfId="0" applyFont="1" applyFill="1" applyBorder="1" applyAlignment="1">
      <alignment horizontal="center" vertical="center" wrapText="1"/>
    </xf>
    <xf numFmtId="0" fontId="62" fillId="28" borderId="45" xfId="0" applyFont="1" applyFill="1" applyBorder="1" applyAlignment="1">
      <alignment horizontal="center" vertical="center" wrapText="1"/>
    </xf>
    <xf numFmtId="0" fontId="62" fillId="28" borderId="47" xfId="0" applyFont="1" applyFill="1" applyBorder="1" applyAlignment="1">
      <alignment horizontal="center" vertical="center" wrapText="1"/>
    </xf>
    <xf numFmtId="175" fontId="62" fillId="28" borderId="50" xfId="0" applyNumberFormat="1" applyFont="1" applyFill="1" applyBorder="1" applyAlignment="1">
      <alignment vertical="center" wrapText="1"/>
    </xf>
    <xf numFmtId="175" fontId="62" fillId="28" borderId="48" xfId="0" applyNumberFormat="1" applyFont="1" applyFill="1" applyBorder="1" applyAlignment="1">
      <alignment vertical="center" wrapText="1"/>
    </xf>
    <xf numFmtId="175" fontId="62" fillId="28" borderId="49" xfId="0" applyNumberFormat="1" applyFont="1" applyFill="1" applyBorder="1" applyAlignment="1">
      <alignment vertical="center" wrapText="1"/>
    </xf>
    <xf numFmtId="0" fontId="64" fillId="28" borderId="3" xfId="0" applyFont="1" applyFill="1" applyBorder="1" applyAlignment="1">
      <alignment vertical="center"/>
    </xf>
    <xf numFmtId="0" fontId="64" fillId="28" borderId="51" xfId="0" applyFont="1" applyFill="1" applyBorder="1" applyAlignment="1">
      <alignment vertical="center"/>
    </xf>
    <xf numFmtId="0" fontId="64" fillId="28" borderId="52" xfId="0" applyFont="1" applyFill="1" applyBorder="1" applyAlignment="1">
      <alignment vertical="center"/>
    </xf>
    <xf numFmtId="0" fontId="69" fillId="28" borderId="53" xfId="0" applyFont="1" applyFill="1" applyBorder="1" applyAlignment="1">
      <alignment vertical="center"/>
    </xf>
    <xf numFmtId="0" fontId="69" fillId="28" borderId="53" xfId="0" applyFont="1" applyFill="1" applyBorder="1" applyAlignment="1">
      <alignment horizontal="left" vertical="center"/>
    </xf>
    <xf numFmtId="0" fontId="69" fillId="28" borderId="54" xfId="0" applyFont="1" applyFill="1" applyBorder="1" applyAlignment="1">
      <alignment vertical="center"/>
    </xf>
    <xf numFmtId="0" fontId="64" fillId="28" borderId="12" xfId="0" applyFont="1" applyFill="1" applyBorder="1" applyAlignment="1">
      <alignment vertical="center"/>
    </xf>
    <xf numFmtId="0" fontId="64" fillId="28" borderId="37" xfId="0" applyFont="1" applyFill="1" applyBorder="1" applyAlignment="1">
      <alignment vertical="center"/>
    </xf>
    <xf numFmtId="0" fontId="64" fillId="28" borderId="35" xfId="0" applyFont="1" applyFill="1" applyBorder="1" applyAlignment="1">
      <alignment vertical="center"/>
    </xf>
    <xf numFmtId="0" fontId="62" fillId="31" borderId="28" xfId="0" applyFont="1" applyFill="1" applyBorder="1" applyAlignment="1">
      <alignment vertical="center" wrapText="1"/>
    </xf>
    <xf numFmtId="0" fontId="62" fillId="31" borderId="15" xfId="0" applyFont="1" applyFill="1" applyBorder="1" applyAlignment="1">
      <alignment horizontal="center" vertical="center" wrapText="1"/>
    </xf>
    <xf numFmtId="175" fontId="62" fillId="28" borderId="38" xfId="0" applyNumberFormat="1" applyFont="1" applyFill="1" applyBorder="1" applyAlignment="1">
      <alignment vertical="center" wrapText="1"/>
    </xf>
    <xf numFmtId="175" fontId="62" fillId="28" borderId="39" xfId="0" applyNumberFormat="1" applyFont="1" applyFill="1" applyBorder="1" applyAlignment="1">
      <alignment vertical="center" wrapText="1"/>
    </xf>
    <xf numFmtId="175" fontId="62" fillId="28" borderId="40" xfId="0" applyNumberFormat="1" applyFont="1" applyFill="1" applyBorder="1" applyAlignment="1">
      <alignment vertical="center" wrapText="1"/>
    </xf>
    <xf numFmtId="175" fontId="62" fillId="31" borderId="56" xfId="0" applyNumberFormat="1" applyFont="1" applyFill="1" applyBorder="1" applyAlignment="1">
      <alignment vertical="center" wrapText="1"/>
    </xf>
    <xf numFmtId="175" fontId="62" fillId="31" borderId="55" xfId="0" applyNumberFormat="1" applyFont="1" applyFill="1" applyBorder="1" applyAlignment="1">
      <alignment vertical="center" wrapText="1"/>
    </xf>
    <xf numFmtId="175" fontId="62" fillId="31" borderId="57" xfId="0" applyNumberFormat="1" applyFont="1" applyFill="1" applyBorder="1" applyAlignment="1">
      <alignment vertical="center" wrapText="1"/>
    </xf>
    <xf numFmtId="175" fontId="62" fillId="31" borderId="51" xfId="0" applyNumberFormat="1" applyFont="1" applyFill="1" applyBorder="1" applyAlignment="1">
      <alignment vertical="center" wrapText="1"/>
    </xf>
    <xf numFmtId="175" fontId="62" fillId="31" borderId="52" xfId="0" applyNumberFormat="1" applyFont="1" applyFill="1" applyBorder="1" applyAlignment="1">
      <alignment vertical="center" wrapText="1"/>
    </xf>
    <xf numFmtId="0" fontId="62" fillId="31" borderId="59" xfId="0" applyFont="1" applyFill="1" applyBorder="1" applyAlignment="1">
      <alignment vertical="center" wrapText="1"/>
    </xf>
    <xf numFmtId="0" fontId="66" fillId="31" borderId="60" xfId="0" applyFont="1" applyFill="1" applyBorder="1" applyAlignment="1">
      <alignment vertical="center" wrapText="1"/>
    </xf>
    <xf numFmtId="0" fontId="68" fillId="31" borderId="58" xfId="0" applyFont="1" applyFill="1" applyBorder="1" applyAlignment="1">
      <alignment vertical="center" wrapText="1"/>
    </xf>
    <xf numFmtId="0" fontId="62" fillId="31" borderId="60" xfId="0" applyFont="1" applyFill="1" applyBorder="1" applyAlignment="1">
      <alignment vertical="center" wrapText="1"/>
    </xf>
    <xf numFmtId="171" fontId="69" fillId="31" borderId="52" xfId="0" applyNumberFormat="1" applyFont="1" applyFill="1" applyBorder="1" applyAlignment="1">
      <alignment vertical="center" wrapText="1"/>
    </xf>
    <xf numFmtId="175" fontId="62" fillId="28" borderId="52" xfId="0" applyNumberFormat="1" applyFont="1" applyFill="1" applyBorder="1" applyAlignment="1">
      <alignment vertical="center" wrapText="1"/>
    </xf>
    <xf numFmtId="175" fontId="62" fillId="28" borderId="57" xfId="0" applyNumberFormat="1" applyFont="1" applyFill="1" applyBorder="1" applyAlignment="1">
      <alignment vertical="center" wrapText="1"/>
    </xf>
    <xf numFmtId="175" fontId="62" fillId="28" borderId="51" xfId="0" applyNumberFormat="1" applyFont="1" applyFill="1" applyBorder="1" applyAlignment="1">
      <alignment vertical="center" wrapText="1"/>
    </xf>
    <xf numFmtId="175" fontId="66" fillId="28" borderId="38" xfId="0" applyNumberFormat="1" applyFont="1" applyFill="1" applyBorder="1" applyAlignment="1">
      <alignment vertical="center" wrapText="1"/>
    </xf>
    <xf numFmtId="175" fontId="66" fillId="28" borderId="39" xfId="0" applyNumberFormat="1" applyFont="1" applyFill="1" applyBorder="1" applyAlignment="1">
      <alignment vertical="center" wrapText="1"/>
    </xf>
    <xf numFmtId="175" fontId="69" fillId="28" borderId="48" xfId="0" applyNumberFormat="1" applyFont="1" applyFill="1" applyBorder="1" applyAlignment="1">
      <alignment vertical="center" wrapText="1"/>
    </xf>
    <xf numFmtId="175" fontId="69" fillId="28" borderId="49" xfId="0" applyNumberFormat="1" applyFont="1" applyFill="1" applyBorder="1" applyAlignment="1">
      <alignment vertical="center" wrapText="1"/>
    </xf>
    <xf numFmtId="175" fontId="69" fillId="28" borderId="57" xfId="0" applyNumberFormat="1" applyFont="1" applyFill="1" applyBorder="1" applyAlignment="1">
      <alignment vertical="center" wrapText="1"/>
    </xf>
    <xf numFmtId="175" fontId="69" fillId="28" borderId="51" xfId="0" applyNumberFormat="1" applyFont="1" applyFill="1" applyBorder="1" applyAlignment="1">
      <alignment vertical="center" wrapText="1"/>
    </xf>
    <xf numFmtId="0" fontId="72" fillId="28" borderId="59" xfId="0" applyFont="1" applyFill="1" applyBorder="1" applyAlignment="1">
      <alignment vertical="center" wrapText="1"/>
    </xf>
    <xf numFmtId="0" fontId="72" fillId="28" borderId="58" xfId="0" applyFont="1" applyFill="1" applyBorder="1" applyAlignment="1">
      <alignment vertical="center" wrapText="1"/>
    </xf>
    <xf numFmtId="175" fontId="69" fillId="28" borderId="38" xfId="0" applyNumberFormat="1" applyFont="1" applyFill="1" applyBorder="1" applyAlignment="1">
      <alignment vertical="center" wrapText="1"/>
    </xf>
    <xf numFmtId="175" fontId="69" fillId="28" borderId="39" xfId="0" applyNumberFormat="1" applyFont="1" applyFill="1" applyBorder="1" applyAlignment="1">
      <alignment vertical="center" wrapText="1"/>
    </xf>
    <xf numFmtId="171" fontId="62" fillId="28" borderId="48" xfId="0" applyNumberFormat="1" applyFont="1" applyFill="1" applyBorder="1" applyAlignment="1">
      <alignment vertical="center" wrapText="1"/>
    </xf>
    <xf numFmtId="171" fontId="62" fillId="28" borderId="38" xfId="0" applyNumberFormat="1" applyFont="1" applyFill="1" applyBorder="1" applyAlignment="1">
      <alignment vertical="center" wrapText="1"/>
    </xf>
    <xf numFmtId="171" fontId="62" fillId="28" borderId="57" xfId="0" applyNumberFormat="1" applyFont="1" applyFill="1" applyBorder="1" applyAlignment="1">
      <alignment vertical="center" wrapText="1"/>
    </xf>
    <xf numFmtId="171" fontId="69" fillId="28" borderId="26" xfId="0" applyNumberFormat="1" applyFont="1" applyFill="1" applyBorder="1" applyAlignment="1">
      <alignment vertical="center" wrapText="1"/>
    </xf>
    <xf numFmtId="3" fontId="65" fillId="28" borderId="26" xfId="0" applyNumberFormat="1" applyFont="1" applyFill="1" applyBorder="1" applyAlignment="1">
      <alignment vertical="center" wrapText="1"/>
    </xf>
    <xf numFmtId="0" fontId="69" fillId="28" borderId="61" xfId="0" applyFont="1" applyFill="1" applyBorder="1" applyAlignment="1">
      <alignment vertical="center"/>
    </xf>
    <xf numFmtId="0" fontId="66" fillId="28" borderId="15" xfId="0" applyFont="1" applyFill="1" applyBorder="1" applyAlignment="1">
      <alignment horizontal="center" vertical="center" wrapText="1"/>
    </xf>
    <xf numFmtId="0" fontId="69" fillId="31" borderId="14" xfId="0" applyFont="1" applyFill="1" applyBorder="1" applyAlignment="1">
      <alignment horizontal="center" vertical="center" wrapText="1"/>
    </xf>
    <xf numFmtId="0" fontId="69" fillId="28" borderId="22" xfId="0" applyFont="1" applyFill="1" applyBorder="1" applyAlignment="1">
      <alignment horizontal="center" vertical="center" wrapText="1"/>
    </xf>
    <xf numFmtId="0" fontId="62" fillId="31" borderId="43" xfId="0" applyFont="1" applyFill="1" applyBorder="1" applyAlignment="1">
      <alignment horizontal="center" vertical="center" wrapText="1"/>
    </xf>
    <xf numFmtId="0" fontId="69" fillId="28" borderId="46" xfId="0" applyFont="1" applyFill="1" applyBorder="1" applyAlignment="1">
      <alignment horizontal="center" vertical="center" wrapText="1"/>
    </xf>
    <xf numFmtId="0" fontId="69" fillId="28" borderId="20" xfId="0" applyFont="1" applyFill="1" applyBorder="1" applyAlignment="1">
      <alignment horizontal="center" vertical="center" wrapText="1"/>
    </xf>
    <xf numFmtId="0" fontId="64" fillId="28" borderId="15" xfId="0" applyFont="1" applyFill="1" applyBorder="1" applyAlignment="1">
      <alignment horizontal="center" vertical="center"/>
    </xf>
    <xf numFmtId="0" fontId="69" fillId="28" borderId="42" xfId="0" applyFont="1" applyFill="1" applyBorder="1" applyAlignment="1">
      <alignment horizontal="center" vertical="center"/>
    </xf>
    <xf numFmtId="0" fontId="64" fillId="28" borderId="22" xfId="0" applyFont="1" applyFill="1" applyBorder="1" applyAlignment="1">
      <alignment horizontal="center" vertical="center"/>
    </xf>
    <xf numFmtId="0" fontId="64" fillId="28" borderId="25" xfId="0" applyFont="1" applyFill="1" applyBorder="1" applyAlignment="1">
      <alignment horizontal="center" vertical="center"/>
    </xf>
    <xf numFmtId="0" fontId="66" fillId="31" borderId="58" xfId="0" applyFont="1" applyFill="1" applyBorder="1" applyAlignment="1">
      <alignment vertical="center" wrapText="1"/>
    </xf>
    <xf numFmtId="171" fontId="69" fillId="28" borderId="38" xfId="0" applyNumberFormat="1" applyFont="1" applyFill="1" applyBorder="1" applyAlignment="1">
      <alignment vertical="center" wrapText="1"/>
    </xf>
    <xf numFmtId="171" fontId="76" fillId="28" borderId="26" xfId="0" applyNumberFormat="1" applyFont="1" applyFill="1" applyBorder="1" applyAlignment="1">
      <alignment vertical="center" wrapText="1"/>
    </xf>
    <xf numFmtId="0" fontId="64" fillId="28" borderId="57" xfId="0" applyFont="1" applyFill="1" applyBorder="1" applyAlignment="1">
      <alignment vertical="center"/>
    </xf>
    <xf numFmtId="0" fontId="64" fillId="28" borderId="26" xfId="0" applyFont="1" applyFill="1" applyBorder="1" applyAlignment="1">
      <alignment vertical="center"/>
    </xf>
    <xf numFmtId="0" fontId="64" fillId="28" borderId="62" xfId="0" applyFont="1" applyFill="1" applyBorder="1" applyAlignment="1">
      <alignment vertical="center"/>
    </xf>
    <xf numFmtId="0" fontId="62" fillId="31" borderId="18" xfId="0" applyFont="1" applyFill="1" applyBorder="1" applyAlignment="1">
      <alignment vertical="center" wrapText="1"/>
    </xf>
    <xf numFmtId="171" fontId="62" fillId="28" borderId="20" xfId="0" applyNumberFormat="1" applyFont="1" applyFill="1" applyBorder="1" applyAlignment="1">
      <alignment vertical="center" wrapText="1"/>
    </xf>
    <xf numFmtId="171" fontId="62" fillId="28" borderId="22" xfId="0" applyNumberFormat="1" applyFont="1" applyFill="1" applyBorder="1" applyAlignment="1">
      <alignment vertical="center" wrapText="1"/>
    </xf>
    <xf numFmtId="171" fontId="69" fillId="28" borderId="22" xfId="0" applyNumberFormat="1" applyFont="1" applyFill="1" applyBorder="1" applyAlignment="1">
      <alignment vertical="center" wrapText="1"/>
    </xf>
    <xf numFmtId="0" fontId="62" fillId="28" borderId="22" xfId="0" applyFont="1" applyFill="1" applyBorder="1" applyAlignment="1">
      <alignment vertical="center" wrapText="1"/>
    </xf>
    <xf numFmtId="0" fontId="62" fillId="28" borderId="46" xfId="0" applyFont="1" applyFill="1" applyBorder="1" applyAlignment="1">
      <alignment vertical="center" wrapText="1"/>
    </xf>
    <xf numFmtId="0" fontId="62" fillId="31" borderId="43" xfId="0" applyFont="1" applyFill="1" applyBorder="1" applyAlignment="1">
      <alignment vertical="center" wrapText="1"/>
    </xf>
    <xf numFmtId="0" fontId="62" fillId="28" borderId="20" xfId="0" applyFont="1" applyFill="1" applyBorder="1" applyAlignment="1">
      <alignment vertical="center" wrapText="1"/>
    </xf>
    <xf numFmtId="0" fontId="65" fillId="28" borderId="22" xfId="0" applyFont="1" applyFill="1" applyBorder="1" applyAlignment="1">
      <alignment vertical="center" wrapText="1"/>
    </xf>
    <xf numFmtId="3" fontId="65" fillId="28" borderId="46" xfId="0" applyNumberFormat="1" applyFont="1" applyFill="1" applyBorder="1" applyAlignment="1">
      <alignment vertical="center" wrapText="1"/>
    </xf>
    <xf numFmtId="3" fontId="65" fillId="28" borderId="22" xfId="0" applyNumberFormat="1" applyFont="1" applyFill="1" applyBorder="1" applyAlignment="1">
      <alignment vertical="center" wrapText="1"/>
    </xf>
    <xf numFmtId="3" fontId="68" fillId="28" borderId="22" xfId="0" applyNumberFormat="1" applyFont="1" applyFill="1" applyBorder="1" applyAlignment="1">
      <alignment vertical="center" wrapText="1"/>
    </xf>
    <xf numFmtId="0" fontId="65" fillId="28" borderId="46" xfId="0" applyFont="1" applyFill="1" applyBorder="1" applyAlignment="1">
      <alignment vertical="center" wrapText="1"/>
    </xf>
    <xf numFmtId="0" fontId="65" fillId="28" borderId="15" xfId="0" applyFont="1" applyFill="1" applyBorder="1" applyAlignment="1">
      <alignment vertical="center" wrapText="1"/>
    </xf>
    <xf numFmtId="0" fontId="65" fillId="28" borderId="20" xfId="0" applyFont="1" applyFill="1" applyBorder="1" applyAlignment="1">
      <alignment vertical="center" wrapText="1"/>
    </xf>
    <xf numFmtId="0" fontId="72" fillId="28" borderId="22" xfId="0" applyFont="1" applyFill="1" applyBorder="1" applyAlignment="1">
      <alignment vertical="center" wrapText="1"/>
    </xf>
    <xf numFmtId="0" fontId="72" fillId="28" borderId="46" xfId="0" applyFont="1" applyFill="1" applyBorder="1" applyAlignment="1">
      <alignment vertical="center" wrapText="1"/>
    </xf>
    <xf numFmtId="0" fontId="72" fillId="28" borderId="15" xfId="0" applyFont="1" applyFill="1" applyBorder="1" applyAlignment="1">
      <alignment vertical="center" wrapText="1"/>
    </xf>
    <xf numFmtId="0" fontId="72" fillId="28" borderId="14" xfId="0" applyFont="1" applyFill="1" applyBorder="1" applyAlignment="1">
      <alignment vertical="center" wrapText="1"/>
    </xf>
    <xf numFmtId="0" fontId="72" fillId="28" borderId="20" xfId="0" applyFont="1" applyFill="1" applyBorder="1" applyAlignment="1">
      <alignment vertical="center" wrapText="1"/>
    </xf>
    <xf numFmtId="0" fontId="75" fillId="28" borderId="22" xfId="0" applyFont="1" applyFill="1" applyBorder="1" applyAlignment="1">
      <alignment vertical="center" wrapText="1"/>
    </xf>
    <xf numFmtId="171" fontId="62" fillId="28" borderId="46" xfId="0" applyNumberFormat="1" applyFont="1" applyFill="1" applyBorder="1" applyAlignment="1">
      <alignment vertical="center" wrapText="1"/>
    </xf>
    <xf numFmtId="0" fontId="69" fillId="28" borderId="42" xfId="0" applyFont="1" applyFill="1" applyBorder="1" applyAlignment="1">
      <alignment vertical="center"/>
    </xf>
    <xf numFmtId="0" fontId="62" fillId="28" borderId="21" xfId="0" applyFont="1" applyFill="1" applyBorder="1" applyAlignment="1">
      <alignment horizontal="center" vertical="center" wrapText="1"/>
    </xf>
    <xf numFmtId="0" fontId="71" fillId="28" borderId="21" xfId="0" applyFont="1" applyFill="1" applyBorder="1" applyAlignment="1">
      <alignment horizontal="center" vertical="center" wrapText="1"/>
    </xf>
    <xf numFmtId="0" fontId="71" fillId="28" borderId="16" xfId="0" applyFont="1" applyFill="1" applyBorder="1" applyAlignment="1">
      <alignment horizontal="center" vertical="center" wrapText="1"/>
    </xf>
    <xf numFmtId="0" fontId="71" fillId="28" borderId="23" xfId="0" applyFont="1" applyFill="1" applyBorder="1" applyAlignment="1">
      <alignment horizontal="center" vertical="center" wrapText="1"/>
    </xf>
    <xf numFmtId="0" fontId="62" fillId="28" borderId="32" xfId="0" applyFont="1" applyFill="1" applyBorder="1" applyAlignment="1">
      <alignment horizontal="center" vertical="center" wrapText="1"/>
    </xf>
    <xf numFmtId="0" fontId="73" fillId="28" borderId="21" xfId="0" applyFont="1" applyFill="1" applyBorder="1" applyAlignment="1">
      <alignment horizontal="center" vertical="center" wrapText="1"/>
    </xf>
    <xf numFmtId="0" fontId="73" fillId="28" borderId="23" xfId="0" applyFont="1" applyFill="1" applyBorder="1" applyAlignment="1">
      <alignment horizontal="center" vertical="center" wrapText="1"/>
    </xf>
    <xf numFmtId="0" fontId="62" fillId="28" borderId="16" xfId="0" applyFont="1" applyFill="1" applyBorder="1" applyAlignment="1">
      <alignment horizontal="center" vertical="center" wrapText="1"/>
    </xf>
    <xf numFmtId="0" fontId="73" fillId="28" borderId="16" xfId="0" applyFont="1" applyFill="1" applyBorder="1" applyAlignment="1">
      <alignment horizontal="center" vertical="center" wrapText="1"/>
    </xf>
    <xf numFmtId="0" fontId="73" fillId="28" borderId="24" xfId="0" applyFont="1" applyFill="1" applyBorder="1" applyAlignment="1">
      <alignment horizontal="center" vertical="center" wrapText="1"/>
    </xf>
    <xf numFmtId="0" fontId="62" fillId="28" borderId="17" xfId="0" applyFont="1" applyFill="1" applyBorder="1" applyAlignment="1">
      <alignment horizontal="center" vertical="center" wrapText="1"/>
    </xf>
    <xf numFmtId="0" fontId="62" fillId="28" borderId="29" xfId="0" applyFont="1" applyFill="1" applyBorder="1" applyAlignment="1">
      <alignment horizontal="center" vertical="center" wrapText="1"/>
    </xf>
    <xf numFmtId="0" fontId="69" fillId="31" borderId="17" xfId="0" applyFont="1" applyFill="1" applyBorder="1" applyAlignment="1">
      <alignment horizontal="center" vertical="center" wrapText="1"/>
    </xf>
    <xf numFmtId="0" fontId="62" fillId="31" borderId="17" xfId="0" applyFont="1" applyFill="1" applyBorder="1" applyAlignment="1">
      <alignment horizontal="center" vertical="center" wrapText="1"/>
    </xf>
    <xf numFmtId="0" fontId="73" fillId="31" borderId="15" xfId="0" applyFont="1" applyFill="1" applyBorder="1" applyAlignment="1">
      <alignment horizontal="center" vertical="center" wrapText="1"/>
    </xf>
    <xf numFmtId="175" fontId="66" fillId="31" borderId="51" xfId="0" applyNumberFormat="1" applyFont="1" applyFill="1" applyBorder="1" applyAlignment="1">
      <alignment vertical="center" wrapText="1"/>
    </xf>
    <xf numFmtId="0" fontId="72" fillId="31" borderId="15" xfId="0" applyFont="1" applyFill="1" applyBorder="1" applyAlignment="1">
      <alignment vertical="center" wrapText="1"/>
    </xf>
    <xf numFmtId="175" fontId="69" fillId="31" borderId="52" xfId="0" applyNumberFormat="1" applyFont="1" applyFill="1" applyBorder="1" applyAlignment="1">
      <alignment vertical="center" wrapText="1"/>
    </xf>
    <xf numFmtId="175" fontId="69" fillId="31" borderId="57" xfId="0" applyNumberFormat="1" applyFont="1" applyFill="1" applyBorder="1" applyAlignment="1">
      <alignment vertical="center" wrapText="1"/>
    </xf>
    <xf numFmtId="175" fontId="69" fillId="31" borderId="51" xfId="0" applyNumberFormat="1" applyFont="1" applyFill="1" applyBorder="1" applyAlignment="1">
      <alignment vertical="center" wrapText="1"/>
    </xf>
    <xf numFmtId="175" fontId="62" fillId="31" borderId="58" xfId="0" applyNumberFormat="1" applyFont="1" applyFill="1" applyBorder="1" applyAlignment="1">
      <alignment vertical="center" wrapText="1"/>
    </xf>
    <xf numFmtId="175" fontId="62" fillId="31" borderId="59" xfId="0" applyNumberFormat="1" applyFont="1" applyFill="1" applyBorder="1" applyAlignment="1">
      <alignment vertical="center" wrapText="1"/>
    </xf>
    <xf numFmtId="0" fontId="69" fillId="31" borderId="30" xfId="0" applyFont="1" applyFill="1" applyBorder="1" applyAlignment="1">
      <alignment vertical="center" wrapText="1"/>
    </xf>
    <xf numFmtId="0" fontId="69" fillId="31" borderId="29" xfId="0" applyFont="1" applyFill="1" applyBorder="1" applyAlignment="1">
      <alignment horizontal="center" vertical="center" wrapText="1"/>
    </xf>
    <xf numFmtId="0" fontId="65" fillId="31" borderId="15" xfId="0" applyFont="1" applyFill="1" applyBorder="1" applyAlignment="1">
      <alignment vertical="center" wrapText="1"/>
    </xf>
    <xf numFmtId="171" fontId="62" fillId="31" borderId="57" xfId="0" applyNumberFormat="1" applyFont="1" applyFill="1" applyBorder="1" applyAlignment="1">
      <alignment vertical="center" wrapText="1"/>
    </xf>
    <xf numFmtId="0" fontId="62" fillId="31" borderId="14" xfId="0" applyFont="1" applyFill="1" applyBorder="1" applyAlignment="1">
      <alignment horizontal="center" vertical="center" wrapText="1"/>
    </xf>
    <xf numFmtId="2" fontId="62" fillId="28" borderId="22" xfId="0" applyNumberFormat="1" applyFont="1" applyFill="1" applyBorder="1" applyAlignment="1">
      <alignment horizontal="center" vertical="center" wrapText="1"/>
    </xf>
    <xf numFmtId="176" fontId="62" fillId="28" borderId="22" xfId="0" applyNumberFormat="1" applyFont="1" applyFill="1" applyBorder="1" applyAlignment="1">
      <alignment horizontal="center" vertical="center" wrapText="1"/>
    </xf>
    <xf numFmtId="176" fontId="73" fillId="28" borderId="22" xfId="0" applyNumberFormat="1" applyFont="1" applyFill="1" applyBorder="1" applyAlignment="1">
      <alignment horizontal="center" vertical="center" wrapText="1"/>
    </xf>
    <xf numFmtId="176" fontId="62" fillId="31" borderId="15" xfId="0" applyNumberFormat="1" applyFont="1" applyFill="1" applyBorder="1" applyAlignment="1">
      <alignment horizontal="center" vertical="center" wrapText="1"/>
    </xf>
    <xf numFmtId="176" fontId="62" fillId="28" borderId="20" xfId="0" applyNumberFormat="1" applyFont="1" applyFill="1" applyBorder="1" applyAlignment="1">
      <alignment horizontal="center" vertical="center" wrapText="1"/>
    </xf>
    <xf numFmtId="176" fontId="62" fillId="28" borderId="46" xfId="0" applyNumberFormat="1" applyFont="1" applyFill="1" applyBorder="1" applyAlignment="1">
      <alignment horizontal="center" vertical="center" wrapText="1"/>
    </xf>
    <xf numFmtId="0" fontId="84" fillId="28" borderId="0" xfId="0" applyFont="1" applyFill="1" applyBorder="1" applyAlignment="1">
      <alignment vertical="center"/>
    </xf>
    <xf numFmtId="177" fontId="62" fillId="28" borderId="3" xfId="0" applyNumberFormat="1" applyFont="1" applyFill="1" applyBorder="1" applyAlignment="1">
      <alignment vertical="center" wrapText="1"/>
    </xf>
    <xf numFmtId="175" fontId="62" fillId="32" borderId="39" xfId="0" applyNumberFormat="1" applyFont="1" applyFill="1" applyBorder="1" applyAlignment="1">
      <alignment vertical="center" wrapText="1"/>
    </xf>
    <xf numFmtId="175" fontId="62" fillId="28" borderId="22" xfId="0" applyNumberFormat="1" applyFont="1" applyFill="1" applyBorder="1" applyAlignment="1">
      <alignment vertical="center" wrapText="1"/>
    </xf>
    <xf numFmtId="175" fontId="69" fillId="31" borderId="15" xfId="0" applyNumberFormat="1" applyFont="1" applyFill="1" applyBorder="1" applyAlignment="1">
      <alignment vertical="center" wrapText="1"/>
    </xf>
    <xf numFmtId="4" fontId="65" fillId="28" borderId="48" xfId="0" applyNumberFormat="1" applyFont="1" applyFill="1" applyBorder="1" applyAlignment="1">
      <alignment vertical="center" wrapText="1"/>
    </xf>
    <xf numFmtId="178" fontId="65" fillId="28" borderId="20" xfId="0" applyNumberFormat="1" applyFont="1" applyFill="1" applyBorder="1" applyAlignment="1">
      <alignment vertical="center" wrapText="1"/>
    </xf>
    <xf numFmtId="178" fontId="65" fillId="28" borderId="22" xfId="0" applyNumberFormat="1" applyFont="1" applyFill="1" applyBorder="1" applyAlignment="1">
      <alignment vertical="center" wrapText="1"/>
    </xf>
    <xf numFmtId="178" fontId="65" fillId="31" borderId="15" xfId="0" applyNumberFormat="1" applyFont="1" applyFill="1" applyBorder="1" applyAlignment="1">
      <alignment vertical="center" wrapText="1"/>
    </xf>
    <xf numFmtId="178" fontId="65" fillId="28" borderId="46" xfId="0" applyNumberFormat="1" applyFont="1" applyFill="1" applyBorder="1" applyAlignment="1">
      <alignment vertical="center" wrapText="1"/>
    </xf>
    <xf numFmtId="176" fontId="65" fillId="28" borderId="22" xfId="0" applyNumberFormat="1" applyFont="1" applyFill="1" applyBorder="1" applyAlignment="1">
      <alignment vertical="center" wrapText="1"/>
    </xf>
    <xf numFmtId="178" fontId="68" fillId="31" borderId="15" xfId="0" applyNumberFormat="1" applyFont="1" applyFill="1" applyBorder="1" applyAlignment="1">
      <alignment vertical="center" wrapText="1"/>
    </xf>
    <xf numFmtId="176" fontId="65" fillId="31" borderId="15" xfId="0" applyNumberFormat="1" applyFont="1" applyFill="1" applyBorder="1" applyAlignment="1">
      <alignment vertical="center" wrapText="1"/>
    </xf>
    <xf numFmtId="175" fontId="65" fillId="31" borderId="14" xfId="0" applyNumberFormat="1" applyFont="1" applyFill="1" applyBorder="1" applyAlignment="1">
      <alignment vertical="center" wrapText="1"/>
    </xf>
    <xf numFmtId="178" fontId="62" fillId="31" borderId="15" xfId="0" applyNumberFormat="1" applyFont="1" applyFill="1" applyBorder="1" applyAlignment="1">
      <alignment vertical="center" wrapText="1"/>
    </xf>
    <xf numFmtId="179" fontId="65" fillId="31" borderId="14" xfId="0" applyNumberFormat="1" applyFont="1" applyFill="1" applyBorder="1" applyAlignment="1">
      <alignment vertical="center" wrapText="1"/>
    </xf>
    <xf numFmtId="175" fontId="62" fillId="28" borderId="59" xfId="0" applyNumberFormat="1" applyFont="1" applyFill="1" applyBorder="1" applyAlignment="1">
      <alignment vertical="center" wrapText="1"/>
    </xf>
    <xf numFmtId="4" fontId="65" fillId="28" borderId="58" xfId="0" applyNumberFormat="1" applyFont="1" applyFill="1" applyBorder="1" applyAlignment="1">
      <alignment vertical="center" wrapText="1"/>
    </xf>
    <xf numFmtId="4" fontId="65" fillId="28" borderId="57" xfId="0" applyNumberFormat="1" applyFont="1" applyFill="1" applyBorder="1" applyAlignment="1">
      <alignment vertical="center" wrapText="1"/>
    </xf>
    <xf numFmtId="176" fontId="72" fillId="28" borderId="22" xfId="0" applyNumberFormat="1" applyFont="1" applyFill="1" applyBorder="1" applyAlignment="1">
      <alignment vertical="center" wrapText="1"/>
    </xf>
    <xf numFmtId="175" fontId="62" fillId="28" borderId="15" xfId="0" applyNumberFormat="1" applyFont="1" applyFill="1" applyBorder="1" applyAlignment="1">
      <alignment vertical="center" wrapText="1"/>
    </xf>
    <xf numFmtId="175" fontId="62" fillId="28" borderId="20" xfId="0" applyNumberFormat="1" applyFont="1" applyFill="1" applyBorder="1" applyAlignment="1">
      <alignment vertical="center" wrapText="1"/>
    </xf>
    <xf numFmtId="180" fontId="69" fillId="31" borderId="52" xfId="0" applyNumberFormat="1" applyFont="1" applyFill="1" applyBorder="1" applyAlignment="1">
      <alignment vertical="center" wrapText="1"/>
    </xf>
    <xf numFmtId="2" fontId="62" fillId="28" borderId="46" xfId="0" applyNumberFormat="1" applyFont="1" applyFill="1" applyBorder="1" applyAlignment="1">
      <alignment horizontal="center" vertical="center" wrapText="1"/>
    </xf>
    <xf numFmtId="177" fontId="62" fillId="28" borderId="26" xfId="0" applyNumberFormat="1" applyFont="1" applyFill="1" applyBorder="1" applyAlignment="1">
      <alignment vertical="center" wrapText="1"/>
    </xf>
    <xf numFmtId="177" fontId="62" fillId="28" borderId="48" xfId="0" applyNumberFormat="1" applyFont="1" applyFill="1" applyBorder="1" applyAlignment="1">
      <alignment vertical="center" wrapText="1"/>
    </xf>
    <xf numFmtId="177" fontId="62" fillId="28" borderId="38" xfId="0" applyNumberFormat="1" applyFont="1" applyFill="1" applyBorder="1" applyAlignment="1">
      <alignment vertical="center" wrapText="1"/>
    </xf>
    <xf numFmtId="0" fontId="78" fillId="0" borderId="28" xfId="0" applyFont="1" applyBorder="1" applyAlignment="1">
      <alignment horizontal="left" vertical="center" wrapText="1"/>
    </xf>
    <xf numFmtId="0" fontId="78" fillId="0" borderId="17" xfId="0" applyFont="1" applyBorder="1" applyAlignment="1">
      <alignment horizontal="left" vertical="center" wrapText="1"/>
    </xf>
    <xf numFmtId="0" fontId="79" fillId="0" borderId="0" xfId="0" applyFont="1" applyAlignment="1">
      <alignment horizontal="center"/>
    </xf>
    <xf numFmtId="0" fontId="62" fillId="28" borderId="31" xfId="0" applyFont="1" applyFill="1" applyBorder="1" applyAlignment="1">
      <alignment horizontal="center" vertical="center" wrapText="1"/>
    </xf>
    <xf numFmtId="0" fontId="62" fillId="28" borderId="24" xfId="0" applyFont="1" applyFill="1" applyBorder="1" applyAlignment="1">
      <alignment horizontal="center" vertical="center" wrapText="1"/>
    </xf>
    <xf numFmtId="0" fontId="78" fillId="0" borderId="28" xfId="0" applyFont="1" applyFill="1" applyBorder="1" applyAlignment="1">
      <alignment horizontal="right" vertical="center" wrapText="1"/>
    </xf>
    <xf numFmtId="0" fontId="78" fillId="0" borderId="13" xfId="0" applyFont="1" applyFill="1" applyBorder="1" applyAlignment="1">
      <alignment horizontal="right" vertical="center" wrapText="1"/>
    </xf>
    <xf numFmtId="0" fontId="62" fillId="0" borderId="42" xfId="0" applyFont="1" applyFill="1" applyBorder="1" applyAlignment="1">
      <alignment horizontal="center" vertical="center" wrapText="1"/>
    </xf>
    <xf numFmtId="0" fontId="62" fillId="0" borderId="25" xfId="0" applyFont="1" applyFill="1" applyBorder="1" applyAlignment="1">
      <alignment horizontal="center" vertical="center" wrapText="1"/>
    </xf>
    <xf numFmtId="0" fontId="78" fillId="0" borderId="28" xfId="0" applyFont="1" applyFill="1" applyBorder="1" applyAlignment="1">
      <alignment horizontal="center" vertical="center" wrapText="1"/>
    </xf>
    <xf numFmtId="0" fontId="78" fillId="0" borderId="13" xfId="0" applyFont="1" applyFill="1" applyBorder="1" applyAlignment="1">
      <alignment horizontal="center" vertical="center" wrapText="1"/>
    </xf>
    <xf numFmtId="0" fontId="78" fillId="0" borderId="17" xfId="0" applyFont="1" applyFill="1" applyBorder="1" applyAlignment="1">
      <alignment horizontal="center" vertical="center" wrapText="1"/>
    </xf>
    <xf numFmtId="0" fontId="63" fillId="0" borderId="0" xfId="0" applyFont="1" applyFill="1" applyBorder="1" applyAlignment="1">
      <alignment horizontal="left" vertical="center" wrapText="1"/>
    </xf>
    <xf numFmtId="0" fontId="78" fillId="28" borderId="36" xfId="0" applyFont="1" applyFill="1" applyBorder="1" applyAlignment="1">
      <alignment horizontal="left" vertical="center"/>
    </xf>
    <xf numFmtId="0" fontId="78" fillId="28" borderId="31" xfId="0" applyFont="1" applyFill="1" applyBorder="1" applyAlignment="1">
      <alignment horizontal="left" vertical="center"/>
    </xf>
    <xf numFmtId="0" fontId="78" fillId="28" borderId="33" xfId="0" applyFont="1" applyFill="1" applyBorder="1" applyAlignment="1">
      <alignment horizontal="left" vertical="center"/>
    </xf>
    <xf numFmtId="0" fontId="78" fillId="28" borderId="12" xfId="0" applyFont="1" applyFill="1" applyBorder="1" applyAlignment="1">
      <alignment horizontal="left" vertical="center"/>
    </xf>
    <xf numFmtId="0" fontId="78" fillId="0" borderId="28" xfId="0" applyFont="1" applyFill="1" applyBorder="1" applyAlignment="1">
      <alignment horizontal="center" vertical="center"/>
    </xf>
    <xf numFmtId="0" fontId="78" fillId="0" borderId="13" xfId="0" applyFont="1" applyFill="1" applyBorder="1" applyAlignment="1">
      <alignment horizontal="center" vertical="center"/>
    </xf>
    <xf numFmtId="0" fontId="78" fillId="0" borderId="17" xfId="0" applyFont="1" applyFill="1" applyBorder="1" applyAlignment="1">
      <alignment horizontal="center" vertical="center"/>
    </xf>
    <xf numFmtId="0" fontId="62" fillId="0" borderId="42" xfId="0" applyFont="1" applyFill="1" applyBorder="1" applyAlignment="1">
      <alignment horizontal="center" vertical="center"/>
    </xf>
    <xf numFmtId="0" fontId="62" fillId="0" borderId="25" xfId="0" applyFont="1" applyFill="1" applyBorder="1" applyAlignment="1">
      <alignment horizontal="center" vertical="center"/>
    </xf>
    <xf numFmtId="0" fontId="73" fillId="0" borderId="18" xfId="0" applyFont="1" applyFill="1" applyBorder="1" applyAlignment="1">
      <alignment horizontal="center" vertical="center" wrapText="1"/>
    </xf>
    <xf numFmtId="0" fontId="73" fillId="0" borderId="43" xfId="0" applyFont="1" applyFill="1" applyBorder="1" applyAlignment="1">
      <alignment horizontal="center" vertical="center" wrapText="1"/>
    </xf>
    <xf numFmtId="0" fontId="78" fillId="28" borderId="13" xfId="0" applyFont="1" applyFill="1" applyBorder="1" applyAlignment="1">
      <alignment horizontal="center"/>
    </xf>
    <xf numFmtId="0" fontId="78" fillId="28" borderId="17" xfId="0" applyFont="1" applyFill="1" applyBorder="1" applyAlignment="1">
      <alignment horizontal="center"/>
    </xf>
    <xf numFmtId="0" fontId="69" fillId="0" borderId="0" xfId="0" applyFont="1" applyFill="1" applyBorder="1" applyAlignment="1">
      <alignment horizontal="left" vertical="center"/>
    </xf>
    <xf numFmtId="0" fontId="69" fillId="0" borderId="0" xfId="0" applyFont="1" applyFill="1" applyAlignment="1">
      <alignment horizontal="center" vertical="center"/>
    </xf>
    <xf numFmtId="0" fontId="78" fillId="28" borderId="34" xfId="0" applyFont="1" applyFill="1" applyBorder="1" applyAlignment="1">
      <alignment horizontal="left" vertical="center"/>
    </xf>
    <xf numFmtId="0" fontId="78" fillId="28" borderId="35" xfId="0" applyFont="1" applyFill="1" applyBorder="1" applyAlignment="1">
      <alignment horizontal="left" vertical="center"/>
    </xf>
    <xf numFmtId="0" fontId="78" fillId="28" borderId="27" xfId="0" applyFont="1" applyFill="1" applyBorder="1" applyAlignment="1">
      <alignment horizontal="center" vertical="center"/>
    </xf>
    <xf numFmtId="0" fontId="78" fillId="0" borderId="27" xfId="0" applyFont="1" applyFill="1" applyBorder="1" applyAlignment="1">
      <alignment horizontal="left" vertical="center" wrapText="1"/>
    </xf>
    <xf numFmtId="0" fontId="78" fillId="0" borderId="28" xfId="0" applyFont="1" applyBorder="1" applyAlignment="1">
      <alignment horizontal="center" vertical="center" wrapText="1"/>
    </xf>
    <xf numFmtId="0" fontId="78" fillId="0" borderId="13" xfId="0" applyFont="1" applyBorder="1" applyAlignment="1">
      <alignment horizontal="center" vertical="center" wrapText="1"/>
    </xf>
    <xf numFmtId="0" fontId="78" fillId="0" borderId="17" xfId="0" applyFont="1" applyBorder="1" applyAlignment="1">
      <alignment horizontal="center" vertical="center" wrapText="1"/>
    </xf>
  </cellXfs>
  <cellStyles count="352">
    <cellStyle name="_Fakt_2" xfId="1"/>
    <cellStyle name="_rozhufrovka 2009" xfId="2"/>
    <cellStyle name="_АТиСТ 5а МТР липень 2008" xfId="3"/>
    <cellStyle name="_ПРГК сводний_" xfId="4"/>
    <cellStyle name="_УТГ" xfId="5"/>
    <cellStyle name="_Феодосия 5а МТР липень 2008" xfId="6"/>
    <cellStyle name="_ХТГ довідка." xfId="7"/>
    <cellStyle name="_Шебелинка 5а МТР липень 2008" xfId="8"/>
    <cellStyle name="20% - Accent1" xfId="9"/>
    <cellStyle name="20% - Accent2" xfId="10"/>
    <cellStyle name="20% - Accent3" xfId="11"/>
    <cellStyle name="20% - Accent4" xfId="12"/>
    <cellStyle name="20% - Accent5" xfId="13"/>
    <cellStyle name="20% - Accent6" xfId="14"/>
    <cellStyle name="20% - Акцент1 2" xfId="15"/>
    <cellStyle name="20% - Акцент1 3" xfId="16"/>
    <cellStyle name="20% - Акцент2 2" xfId="17"/>
    <cellStyle name="20% - Акцент2 3" xfId="18"/>
    <cellStyle name="20% - Акцент3 2" xfId="19"/>
    <cellStyle name="20% - Акцент3 3" xfId="20"/>
    <cellStyle name="20% - Акцент4 2" xfId="21"/>
    <cellStyle name="20% - Акцент4 3" xfId="22"/>
    <cellStyle name="20% - Акцент5 2" xfId="23"/>
    <cellStyle name="20% - Акцент5 3" xfId="24"/>
    <cellStyle name="20% - Акцент6 2" xfId="25"/>
    <cellStyle name="20% - Акцент6 3" xfId="26"/>
    <cellStyle name="40% - Accent1" xfId="27"/>
    <cellStyle name="40% - Accent2" xfId="28"/>
    <cellStyle name="40% - Accent3" xfId="29"/>
    <cellStyle name="40% - Accent4" xfId="30"/>
    <cellStyle name="40% - Accent5" xfId="31"/>
    <cellStyle name="40% - Accent6" xfId="32"/>
    <cellStyle name="40% - Акцент1 2" xfId="33"/>
    <cellStyle name="40% - Акцент1 3" xfId="34"/>
    <cellStyle name="40% - Акцент2 2" xfId="35"/>
    <cellStyle name="40% - Акцент2 3" xfId="36"/>
    <cellStyle name="40% - Акцент3 2" xfId="37"/>
    <cellStyle name="40% - Акцент3 3" xfId="38"/>
    <cellStyle name="40% - Акцент4 2" xfId="39"/>
    <cellStyle name="40% - Акцент4 3" xfId="40"/>
    <cellStyle name="40% - Акцент5 2" xfId="41"/>
    <cellStyle name="40% - Акцент5 3" xfId="42"/>
    <cellStyle name="40% - Акцент6 2" xfId="43"/>
    <cellStyle name="40% - Акцент6 3" xfId="44"/>
    <cellStyle name="60% - Accent1" xfId="45"/>
    <cellStyle name="60% - Accent2" xfId="46"/>
    <cellStyle name="60% - Accent3" xfId="47"/>
    <cellStyle name="60% - Accent4" xfId="48"/>
    <cellStyle name="60% - Accent5" xfId="49"/>
    <cellStyle name="60% - Accent6" xfId="50"/>
    <cellStyle name="60% - Акцент1 2" xfId="51"/>
    <cellStyle name="60% - Акцент1 3" xfId="52"/>
    <cellStyle name="60% - Акцент2 2" xfId="53"/>
    <cellStyle name="60% - Акцент2 3" xfId="54"/>
    <cellStyle name="60% - Акцент3 2" xfId="55"/>
    <cellStyle name="60% - Акцент3 3" xfId="56"/>
    <cellStyle name="60% - Акцент4 2" xfId="57"/>
    <cellStyle name="60% - Акцент4 3" xfId="58"/>
    <cellStyle name="60% - Акцент5 2" xfId="59"/>
    <cellStyle name="60% - Акцент5 3" xfId="60"/>
    <cellStyle name="60% - Акцент6 2" xfId="61"/>
    <cellStyle name="60% - Акцент6 3" xfId="62"/>
    <cellStyle name="Accent1" xfId="63"/>
    <cellStyle name="Accent2" xfId="64"/>
    <cellStyle name="Accent3" xfId="65"/>
    <cellStyle name="Accent4" xfId="66"/>
    <cellStyle name="Accent5" xfId="67"/>
    <cellStyle name="Accent6" xfId="68"/>
    <cellStyle name="Bad" xfId="69"/>
    <cellStyle name="Calculation" xfId="70"/>
    <cellStyle name="Check Cell" xfId="71"/>
    <cellStyle name="Column-Header" xfId="72"/>
    <cellStyle name="Column-Header 2" xfId="73"/>
    <cellStyle name="Column-Header 3" xfId="74"/>
    <cellStyle name="Column-Header 4" xfId="75"/>
    <cellStyle name="Column-Header 5" xfId="76"/>
    <cellStyle name="Column-Header 6" xfId="77"/>
    <cellStyle name="Column-Header 7" xfId="78"/>
    <cellStyle name="Column-Header 7 2" xfId="79"/>
    <cellStyle name="Column-Header 8" xfId="80"/>
    <cellStyle name="Column-Header 8 2" xfId="81"/>
    <cellStyle name="Column-Header 9" xfId="82"/>
    <cellStyle name="Column-Header 9 2" xfId="83"/>
    <cellStyle name="Column-Header_Zvit rux-koshtiv 2010 Департамент " xfId="84"/>
    <cellStyle name="Comma_2005_03_15-Финансовый_БГ" xfId="85"/>
    <cellStyle name="Define-Column" xfId="86"/>
    <cellStyle name="Define-Column 10" xfId="87"/>
    <cellStyle name="Define-Column 2" xfId="88"/>
    <cellStyle name="Define-Column 3" xfId="89"/>
    <cellStyle name="Define-Column 4" xfId="90"/>
    <cellStyle name="Define-Column 5" xfId="91"/>
    <cellStyle name="Define-Column 6" xfId="92"/>
    <cellStyle name="Define-Column 7" xfId="93"/>
    <cellStyle name="Define-Column 7 2" xfId="94"/>
    <cellStyle name="Define-Column 7 3" xfId="95"/>
    <cellStyle name="Define-Column 8" xfId="96"/>
    <cellStyle name="Define-Column 8 2" xfId="97"/>
    <cellStyle name="Define-Column 8 3" xfId="98"/>
    <cellStyle name="Define-Column 9" xfId="99"/>
    <cellStyle name="Define-Column 9 2" xfId="100"/>
    <cellStyle name="Define-Column 9 3" xfId="101"/>
    <cellStyle name="Define-Column_Zvit rux-koshtiv 2010 Департамент " xfId="102"/>
    <cellStyle name="Explanatory Text" xfId="103"/>
    <cellStyle name="FS10" xfId="104"/>
    <cellStyle name="Good" xfId="105"/>
    <cellStyle name="Heading 1" xfId="106"/>
    <cellStyle name="Heading 2" xfId="107"/>
    <cellStyle name="Heading 3" xfId="108"/>
    <cellStyle name="Heading 4" xfId="109"/>
    <cellStyle name="Hyperlink 2" xfId="110"/>
    <cellStyle name="Input" xfId="111"/>
    <cellStyle name="Level0" xfId="112"/>
    <cellStyle name="Level0 10" xfId="113"/>
    <cellStyle name="Level0 2" xfId="114"/>
    <cellStyle name="Level0 2 2" xfId="115"/>
    <cellStyle name="Level0 3" xfId="116"/>
    <cellStyle name="Level0 3 2" xfId="117"/>
    <cellStyle name="Level0 4" xfId="118"/>
    <cellStyle name="Level0 4 2" xfId="119"/>
    <cellStyle name="Level0 5" xfId="120"/>
    <cellStyle name="Level0 6" xfId="121"/>
    <cellStyle name="Level0 7" xfId="122"/>
    <cellStyle name="Level0 7 2" xfId="123"/>
    <cellStyle name="Level0 7 3" xfId="124"/>
    <cellStyle name="Level0 8" xfId="125"/>
    <cellStyle name="Level0 8 2" xfId="126"/>
    <cellStyle name="Level0 8 3" xfId="127"/>
    <cellStyle name="Level0 9" xfId="128"/>
    <cellStyle name="Level0 9 2" xfId="129"/>
    <cellStyle name="Level0 9 3" xfId="130"/>
    <cellStyle name="Level0_Zvit rux-koshtiv 2010 Департамент " xfId="131"/>
    <cellStyle name="Level1" xfId="132"/>
    <cellStyle name="Level1 2" xfId="133"/>
    <cellStyle name="Level1-Numbers" xfId="134"/>
    <cellStyle name="Level1-Numbers 2" xfId="135"/>
    <cellStyle name="Level1-Numbers-Hide" xfId="136"/>
    <cellStyle name="Level2" xfId="137"/>
    <cellStyle name="Level2 2" xfId="138"/>
    <cellStyle name="Level2-Hide" xfId="139"/>
    <cellStyle name="Level2-Hide 2" xfId="140"/>
    <cellStyle name="Level2-Numbers" xfId="141"/>
    <cellStyle name="Level2-Numbers 2" xfId="142"/>
    <cellStyle name="Level2-Numbers-Hide" xfId="143"/>
    <cellStyle name="Level3" xfId="144"/>
    <cellStyle name="Level3 2" xfId="145"/>
    <cellStyle name="Level3 3" xfId="146"/>
    <cellStyle name="Level3_План департамент_2010_1207" xfId="147"/>
    <cellStyle name="Level3-Hide" xfId="148"/>
    <cellStyle name="Level3-Hide 2" xfId="149"/>
    <cellStyle name="Level3-Numbers" xfId="150"/>
    <cellStyle name="Level3-Numbers 2" xfId="151"/>
    <cellStyle name="Level3-Numbers 3" xfId="152"/>
    <cellStyle name="Level3-Numbers_План департамент_2010_1207" xfId="153"/>
    <cellStyle name="Level3-Numbers-Hide" xfId="154"/>
    <cellStyle name="Level4" xfId="155"/>
    <cellStyle name="Level4 2" xfId="156"/>
    <cellStyle name="Level4-Hide" xfId="157"/>
    <cellStyle name="Level4-Hide 2" xfId="158"/>
    <cellStyle name="Level4-Numbers" xfId="159"/>
    <cellStyle name="Level4-Numbers 2" xfId="160"/>
    <cellStyle name="Level4-Numbers-Hide" xfId="161"/>
    <cellStyle name="Level5" xfId="162"/>
    <cellStyle name="Level5 2" xfId="163"/>
    <cellStyle name="Level5-Hide" xfId="164"/>
    <cellStyle name="Level5-Hide 2" xfId="165"/>
    <cellStyle name="Level5-Numbers" xfId="166"/>
    <cellStyle name="Level5-Numbers 2" xfId="167"/>
    <cellStyle name="Level5-Numbers-Hide" xfId="168"/>
    <cellStyle name="Level6" xfId="169"/>
    <cellStyle name="Level6 2" xfId="170"/>
    <cellStyle name="Level6-Hide" xfId="171"/>
    <cellStyle name="Level6-Hide 2" xfId="172"/>
    <cellStyle name="Level6-Numbers" xfId="173"/>
    <cellStyle name="Level6-Numbers 2" xfId="174"/>
    <cellStyle name="Level7" xfId="175"/>
    <cellStyle name="Level7-Hide" xfId="176"/>
    <cellStyle name="Level7-Numbers" xfId="177"/>
    <cellStyle name="Linked Cell" xfId="178"/>
    <cellStyle name="Neutral" xfId="179"/>
    <cellStyle name="Normal 2" xfId="180"/>
    <cellStyle name="Normal_2005_03_15-Финансовый_БГ" xfId="181"/>
    <cellStyle name="Note" xfId="182"/>
    <cellStyle name="Number-Cells" xfId="183"/>
    <cellStyle name="Number-Cells-Column2" xfId="184"/>
    <cellStyle name="Number-Cells-Column5" xfId="185"/>
    <cellStyle name="Output" xfId="186"/>
    <cellStyle name="Row-Header" xfId="187"/>
    <cellStyle name="Row-Header 2" xfId="188"/>
    <cellStyle name="Title" xfId="189"/>
    <cellStyle name="Total" xfId="190"/>
    <cellStyle name="Warning Text" xfId="191"/>
    <cellStyle name="Акцент1 2" xfId="192"/>
    <cellStyle name="Акцент1 3" xfId="193"/>
    <cellStyle name="Акцент2 2" xfId="194"/>
    <cellStyle name="Акцент2 3" xfId="195"/>
    <cellStyle name="Акцент3 2" xfId="196"/>
    <cellStyle name="Акцент3 3" xfId="197"/>
    <cellStyle name="Акцент4 2" xfId="198"/>
    <cellStyle name="Акцент4 3" xfId="199"/>
    <cellStyle name="Акцент5 2" xfId="200"/>
    <cellStyle name="Акцент5 3" xfId="201"/>
    <cellStyle name="Акцент6 2" xfId="202"/>
    <cellStyle name="Акцент6 3" xfId="203"/>
    <cellStyle name="Ввод  2" xfId="204"/>
    <cellStyle name="Ввод  3" xfId="205"/>
    <cellStyle name="Вывод 2" xfId="206"/>
    <cellStyle name="Вывод 3" xfId="207"/>
    <cellStyle name="Вычисление 2" xfId="208"/>
    <cellStyle name="Вычисление 3" xfId="209"/>
    <cellStyle name="Денежный 2" xfId="210"/>
    <cellStyle name="Заголовок 1 2" xfId="211"/>
    <cellStyle name="Заголовок 1 3" xfId="212"/>
    <cellStyle name="Заголовок 2 2" xfId="213"/>
    <cellStyle name="Заголовок 2 3" xfId="214"/>
    <cellStyle name="Заголовок 3 2" xfId="215"/>
    <cellStyle name="Заголовок 3 3" xfId="216"/>
    <cellStyle name="Заголовок 4 2" xfId="217"/>
    <cellStyle name="Заголовок 4 3" xfId="218"/>
    <cellStyle name="Итог 2" xfId="219"/>
    <cellStyle name="Итог 3" xfId="220"/>
    <cellStyle name="Контрольная ячейка 2" xfId="221"/>
    <cellStyle name="Контрольная ячейка 3" xfId="222"/>
    <cellStyle name="Название 2" xfId="223"/>
    <cellStyle name="Название 3" xfId="224"/>
    <cellStyle name="Нейтральный 2" xfId="225"/>
    <cellStyle name="Нейтральный 3" xfId="226"/>
    <cellStyle name="Обычный" xfId="0" builtinId="0"/>
    <cellStyle name="Обычный 10" xfId="227"/>
    <cellStyle name="Обычный 11" xfId="228"/>
    <cellStyle name="Обычный 12" xfId="229"/>
    <cellStyle name="Обычный 13" xfId="230"/>
    <cellStyle name="Обычный 14" xfId="231"/>
    <cellStyle name="Обычный 15" xfId="232"/>
    <cellStyle name="Обычный 16" xfId="233"/>
    <cellStyle name="Обычный 17" xfId="234"/>
    <cellStyle name="Обычный 18" xfId="235"/>
    <cellStyle name="Обычный 2" xfId="236"/>
    <cellStyle name="Обычный 2 10" xfId="237"/>
    <cellStyle name="Обычный 2 11" xfId="238"/>
    <cellStyle name="Обычный 2 12" xfId="239"/>
    <cellStyle name="Обычный 2 13" xfId="240"/>
    <cellStyle name="Обычный 2 14" xfId="241"/>
    <cellStyle name="Обычный 2 15" xfId="242"/>
    <cellStyle name="Обычный 2 16" xfId="243"/>
    <cellStyle name="Обычный 2 2" xfId="244"/>
    <cellStyle name="Обычный 2 2 2" xfId="245"/>
    <cellStyle name="Обычный 2 2 3" xfId="246"/>
    <cellStyle name="Обычный 2 2_Расшифровка прочих" xfId="247"/>
    <cellStyle name="Обычный 2 3" xfId="248"/>
    <cellStyle name="Обычный 2 4" xfId="249"/>
    <cellStyle name="Обычный 2 5" xfId="250"/>
    <cellStyle name="Обычный 2 6" xfId="251"/>
    <cellStyle name="Обычный 2 7" xfId="252"/>
    <cellStyle name="Обычный 2 8" xfId="253"/>
    <cellStyle name="Обычный 2 9" xfId="254"/>
    <cellStyle name="Обычный 2_2604-2010" xfId="255"/>
    <cellStyle name="Обычный 3" xfId="256"/>
    <cellStyle name="Обычный 3 10" xfId="257"/>
    <cellStyle name="Обычный 3 11" xfId="258"/>
    <cellStyle name="Обычный 3 12" xfId="259"/>
    <cellStyle name="Обычный 3 13" xfId="260"/>
    <cellStyle name="Обычный 3 14" xfId="261"/>
    <cellStyle name="Обычный 3 2" xfId="262"/>
    <cellStyle name="Обычный 3 3" xfId="263"/>
    <cellStyle name="Обычный 3 4" xfId="264"/>
    <cellStyle name="Обычный 3 5" xfId="265"/>
    <cellStyle name="Обычный 3 6" xfId="266"/>
    <cellStyle name="Обычный 3 7" xfId="267"/>
    <cellStyle name="Обычный 3 8" xfId="268"/>
    <cellStyle name="Обычный 3 9" xfId="269"/>
    <cellStyle name="Обычный 3_Дефицит_7 млрд_0608_бс" xfId="270"/>
    <cellStyle name="Обычный 4" xfId="271"/>
    <cellStyle name="Обычный 5" xfId="272"/>
    <cellStyle name="Обычный 5 2" xfId="273"/>
    <cellStyle name="Обычный 6" xfId="274"/>
    <cellStyle name="Обычный 6 2" xfId="275"/>
    <cellStyle name="Обычный 6 3" xfId="276"/>
    <cellStyle name="Обычный 6 4" xfId="277"/>
    <cellStyle name="Обычный 6_Дефицит_7 млрд_0608_бс" xfId="278"/>
    <cellStyle name="Обычный 7" xfId="279"/>
    <cellStyle name="Обычный 7 2" xfId="280"/>
    <cellStyle name="Обычный 8" xfId="281"/>
    <cellStyle name="Обычный 9" xfId="282"/>
    <cellStyle name="Обычный 9 2" xfId="283"/>
    <cellStyle name="Плохой 2" xfId="284"/>
    <cellStyle name="Плохой 3" xfId="285"/>
    <cellStyle name="Пояснение 2" xfId="286"/>
    <cellStyle name="Пояснение 3" xfId="287"/>
    <cellStyle name="Примечание 2" xfId="288"/>
    <cellStyle name="Примечание 3" xfId="289"/>
    <cellStyle name="Процентный 2" xfId="290"/>
    <cellStyle name="Процентный 2 10" xfId="291"/>
    <cellStyle name="Процентный 2 11" xfId="292"/>
    <cellStyle name="Процентный 2 12" xfId="293"/>
    <cellStyle name="Процентный 2 13" xfId="294"/>
    <cellStyle name="Процентный 2 14" xfId="295"/>
    <cellStyle name="Процентный 2 15" xfId="296"/>
    <cellStyle name="Процентный 2 16" xfId="297"/>
    <cellStyle name="Процентный 2 2" xfId="298"/>
    <cellStyle name="Процентный 2 3" xfId="299"/>
    <cellStyle name="Процентный 2 4" xfId="300"/>
    <cellStyle name="Процентный 2 5" xfId="301"/>
    <cellStyle name="Процентный 2 6" xfId="302"/>
    <cellStyle name="Процентный 2 7" xfId="303"/>
    <cellStyle name="Процентный 2 8" xfId="304"/>
    <cellStyle name="Процентный 2 9" xfId="305"/>
    <cellStyle name="Процентный 3" xfId="306"/>
    <cellStyle name="Процентный 4" xfId="307"/>
    <cellStyle name="Процентный 4 2" xfId="308"/>
    <cellStyle name="Связанная ячейка 2" xfId="309"/>
    <cellStyle name="Связанная ячейка 3" xfId="310"/>
    <cellStyle name="Стиль 1" xfId="311"/>
    <cellStyle name="Стиль 1 2" xfId="312"/>
    <cellStyle name="Стиль 1 3" xfId="313"/>
    <cellStyle name="Стиль 1 4" xfId="314"/>
    <cellStyle name="Стиль 1 5" xfId="315"/>
    <cellStyle name="Стиль 1 6" xfId="316"/>
    <cellStyle name="Стиль 1 7" xfId="317"/>
    <cellStyle name="Текст предупреждения 2" xfId="318"/>
    <cellStyle name="Текст предупреждения 3" xfId="319"/>
    <cellStyle name="Тысячи [0]_1.62" xfId="320"/>
    <cellStyle name="Тысячи_1.62" xfId="321"/>
    <cellStyle name="Финансовый 2" xfId="322"/>
    <cellStyle name="Финансовый 2 10" xfId="323"/>
    <cellStyle name="Финансовый 2 11" xfId="324"/>
    <cellStyle name="Финансовый 2 12" xfId="325"/>
    <cellStyle name="Финансовый 2 13" xfId="326"/>
    <cellStyle name="Финансовый 2 14" xfId="327"/>
    <cellStyle name="Финансовый 2 15" xfId="328"/>
    <cellStyle name="Финансовый 2 16" xfId="329"/>
    <cellStyle name="Финансовый 2 17" xfId="330"/>
    <cellStyle name="Финансовый 2 2" xfId="331"/>
    <cellStyle name="Финансовый 2 3" xfId="332"/>
    <cellStyle name="Финансовый 2 4" xfId="333"/>
    <cellStyle name="Финансовый 2 5" xfId="334"/>
    <cellStyle name="Финансовый 2 6" xfId="335"/>
    <cellStyle name="Финансовый 2 7" xfId="336"/>
    <cellStyle name="Финансовый 2 8" xfId="337"/>
    <cellStyle name="Финансовый 2 9" xfId="338"/>
    <cellStyle name="Финансовый 3" xfId="339"/>
    <cellStyle name="Финансовый 3 2" xfId="340"/>
    <cellStyle name="Финансовый 4" xfId="341"/>
    <cellStyle name="Финансовый 4 2" xfId="342"/>
    <cellStyle name="Финансовый 4 3" xfId="343"/>
    <cellStyle name="Финансовый 5" xfId="344"/>
    <cellStyle name="Финансовый 6" xfId="345"/>
    <cellStyle name="Финансовый 7" xfId="346"/>
    <cellStyle name="Хороший 2" xfId="347"/>
    <cellStyle name="Хороший 3" xfId="348"/>
    <cellStyle name="числовой" xfId="349"/>
    <cellStyle name="Ю" xfId="350"/>
    <cellStyle name="Ю-FreeSet_10" xfId="351"/>
  </cellStyles>
  <dxfs count="0"/>
  <tableStyles count="0" defaultTableStyle="TableStyleMedium2" defaultPivotStyle="PivotStyleLight16"/>
  <colors>
    <mruColors>
      <color rgb="FFCC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externalLink" Target="externalLinks/externalLink17.xml"/><Relationship Id="rId26" Type="http://schemas.openxmlformats.org/officeDocument/2006/relationships/externalLink" Target="externalLinks/externalLink25.xml"/><Relationship Id="rId39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21" Type="http://schemas.openxmlformats.org/officeDocument/2006/relationships/externalLink" Target="externalLinks/externalLink20.xml"/><Relationship Id="rId34" Type="http://schemas.openxmlformats.org/officeDocument/2006/relationships/externalLink" Target="externalLinks/externalLink3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externalLink" Target="externalLinks/externalLink16.xml"/><Relationship Id="rId25" Type="http://schemas.openxmlformats.org/officeDocument/2006/relationships/externalLink" Target="externalLinks/externalLink24.xml"/><Relationship Id="rId33" Type="http://schemas.openxmlformats.org/officeDocument/2006/relationships/externalLink" Target="externalLinks/externalLink32.xml"/><Relationship Id="rId38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6" Type="http://schemas.openxmlformats.org/officeDocument/2006/relationships/externalLink" Target="externalLinks/externalLink15.xml"/><Relationship Id="rId20" Type="http://schemas.openxmlformats.org/officeDocument/2006/relationships/externalLink" Target="externalLinks/externalLink19.xml"/><Relationship Id="rId29" Type="http://schemas.openxmlformats.org/officeDocument/2006/relationships/externalLink" Target="externalLinks/externalLink28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24" Type="http://schemas.openxmlformats.org/officeDocument/2006/relationships/externalLink" Target="externalLinks/externalLink23.xml"/><Relationship Id="rId32" Type="http://schemas.openxmlformats.org/officeDocument/2006/relationships/externalLink" Target="externalLinks/externalLink31.xml"/><Relationship Id="rId37" Type="http://schemas.openxmlformats.org/officeDocument/2006/relationships/theme" Target="theme/theme1.xml"/><Relationship Id="rId40" Type="http://schemas.openxmlformats.org/officeDocument/2006/relationships/calcChain" Target="calcChain.xml"/><Relationship Id="rId5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4.xml"/><Relationship Id="rId23" Type="http://schemas.openxmlformats.org/officeDocument/2006/relationships/externalLink" Target="externalLinks/externalLink22.xml"/><Relationship Id="rId28" Type="http://schemas.openxmlformats.org/officeDocument/2006/relationships/externalLink" Target="externalLinks/externalLink27.xml"/><Relationship Id="rId36" Type="http://schemas.openxmlformats.org/officeDocument/2006/relationships/externalLink" Target="externalLinks/externalLink35.xml"/><Relationship Id="rId10" Type="http://schemas.openxmlformats.org/officeDocument/2006/relationships/externalLink" Target="externalLinks/externalLink9.xml"/><Relationship Id="rId19" Type="http://schemas.openxmlformats.org/officeDocument/2006/relationships/externalLink" Target="externalLinks/externalLink18.xml"/><Relationship Id="rId31" Type="http://schemas.openxmlformats.org/officeDocument/2006/relationships/externalLink" Target="externalLinks/externalLink30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Relationship Id="rId22" Type="http://schemas.openxmlformats.org/officeDocument/2006/relationships/externalLink" Target="externalLinks/externalLink21.xml"/><Relationship Id="rId27" Type="http://schemas.openxmlformats.org/officeDocument/2006/relationships/externalLink" Target="externalLinks/externalLink26.xml"/><Relationship Id="rId30" Type="http://schemas.openxmlformats.org/officeDocument/2006/relationships/externalLink" Target="externalLinks/externalLink29.xml"/><Relationship Id="rId35" Type="http://schemas.openxmlformats.org/officeDocument/2006/relationships/externalLink" Target="externalLinks/externalLink3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WORK/S2/VICTOR/&#1042;&#1042;&#1055;/PIB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&#1052;&#1086;&#1080;%20&#1076;&#1086;&#1082;&#1091;&#1084;&#1077;&#1085;&#1090;&#1099;/Sergey/&#1055;&#1088;&#1086;&#1075;&#1085;&#1086;&#1079;/&#1056;&#1072;&#1073;&#1086;&#1095;&#1080;&#1077;%20&#1090;&#1072;&#1073;&#1083;&#1080;&#1094;&#1099;/new/zvedena11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Rar$DI00.938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&#1052;&#1086;&#1080;%20&#1076;&#1086;&#1082;&#1091;&#1084;&#1077;&#1085;&#1090;&#1099;\Plan-2006_kons_rabota\Dept\Plan\Exchange\_________________________Plan_ZP\!_&#1055;&#1077;&#1095;&#1072;&#1090;&#1100;\&#1052;&#1058;&#1056;%20&#1074;&#1089;&#1077;%20-%205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Ariadna\Sum_pok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OCUME~1\Chirich\LOCALS~1\Temp\Dept\Plan\Exchange\_________________________Plan_ZP\!_&#1055;&#1077;&#1095;&#1072;&#1090;&#1100;\&#1052;&#1058;&#1056;%20&#1074;&#1089;&#1077;%202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&#1052;&#1086;&#1080;%20&#1076;&#1086;&#1082;&#1091;&#1084;&#1077;&#1085;&#1090;&#1099;\Plan-2006_kons_rabota\Dept\Plan\Exchange\_________________________Plan_ZP\!_&#1055;&#1077;&#1095;&#1072;&#1090;&#1100;\&#1052;&#1058;&#1056;%20&#1074;&#1089;&#1077;%20-%205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Dept\Plan\Exchange\_________________________Plan_ZP\!_&#1055;&#1077;&#1095;&#1072;&#1090;&#1100;\&#1052;&#1058;&#1056;%20&#1074;&#1089;&#1077;%202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!_Plan-2006\VAT%20Sevastop\Dept\Plan\Exchange\_________________________Plan_ZP\!_&#1055;&#1077;&#1095;&#1072;&#1090;&#1100;\&#1052;&#1058;&#1056;%20&#1074;&#1089;&#1077;%20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New_monitoring/Monit_xls/M_2002/M_06_02/Monthly/10_October/1Aug2001/GDP/realgdp/LENA/BGVN1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_________________________Plan_ZP\!_&#1055;&#1077;&#1095;&#1072;&#1090;&#1100;\&#1052;&#1058;&#1056;%20&#1074;&#1089;&#1077;%202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redo\work\Dept\Plan\Exchange\_________________________Plan_ZP\!_&#1055;&#1077;&#1095;&#1072;&#1090;&#1100;\&#1052;&#1058;&#1056;%20&#1074;&#1089;&#1077;%20-%205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ept\Plan\Exchange\!_Plan-2006\VAT%20Sevastop\Dept\Plan\Exchange\_________________________Plan_ZP\!_&#1055;&#1077;&#1095;&#1072;&#1090;&#1100;\&#1052;&#1058;&#1056;%20&#1074;&#1089;&#1077;%202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DOCUME~1\VOYTOV~1\LOCALS~1\Temp\Rar$DI00.867\Planning%20System%20Project\consolidation%20hq%20formatted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Dept\Plan\Exchange\_________________________Plan_ZP\!_&#1055;&#1077;&#1095;&#1072;&#1090;&#1100;\&#1052;&#1058;&#1056;%20&#1074;&#1089;&#1077;%202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SUDNIKOVA\Local%20Settings\Temporary%20Internet%20Files\Content.IE5\C5MFSXEF\Subv2006\Rich%20Roz%202006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n\main1\DOCUME~1\Chirich\LOCALS~1\Temp\Dept\Plan\Exchange\_________________________Plan_ZP\!_&#1055;&#1077;&#1095;&#1072;&#1090;&#1100;\&#1052;&#1058;&#1056;%20&#1074;&#1089;&#1077;%202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andreyevskaya\&#1052;&#1086;&#1080;%20&#1076;&#1086;&#1082;&#1091;&#1084;&#1077;&#1085;&#1090;&#1099;\OLGA\&#1056;&#1045;&#1040;&#1051;&#1048;&#1047;&#1040;&#1062;&#1048;&#1071;_2006\2006_REALIZ_&#1058;&#1045;(&#1090;&#1088;&#1072;&#1074;&#1077;&#1085;&#1100;)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S_N_A/1July2001/GDP/realgdp/LENA/BGVN1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&#1052;&#1086;&#1080;%20&#1076;&#1086;&#1082;&#1091;&#1084;&#1077;&#1085;&#1090;&#1099;\Plan-2006_kons_rabota\Dept\FinPlan-Economy\Planning%20System%20Project\consolidation%20hq%20formatted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\File1\aaaa\2007%20finplan\DOCUME~1\SINKEV~1\LOCALS~1\Temp\Rar$DI00.781\Dept\Plan\Exchange\_________________________Plan_ZP\!_&#1055;&#1077;&#1095;&#1072;&#1090;&#1100;\&#1052;&#1058;&#1056;%20&#1074;&#1089;&#1077;%20-%205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Rar$DI00.938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SINKEV~1\LOCALS~1\Temp\Rar$DI00.781\Dept\FinPlan-Economy\Planning%20System%20Project\consolidation%20hq%20formatted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OCUME~1\Chirich\LOCALS~1\Temp\DOCUME~1\VOYTOV~1\LOCALS~1\Temp\Rar$DI00.867\Planning%20System%20Project\consolidation%20hq%20formatted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Dept\FinPlan-Economy\Planning%20System%20Project\consolidation%20hq%20formatted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n\MAIN1\Dept\FinPlan-Economy\Planning%20System%20Project\consolidation%20hq%20formatted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likhachov\Local%20Settings\Temporary%20Internet%20Files\Content.IE5\RY4RBH0P\2006_REALIZ_&#1058;&#1045;(&#1083;&#1102;&#1090;&#1080;&#1081;20%25)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FinanceUTG\finek2008\&#1043;&#1088;&#1091;&#1076;&#1077;&#1085;&#1100;%20(&#1086;&#1095;&#1080;&#1082;)\DOCUME~1\SINKEV~1\LOCALS~1\Temp\Rar$DI00.781\Dept\Plan\Exchange\_________________________Plan_ZP\!_&#1055;&#1077;&#1095;&#1072;&#1090;&#1100;\&#1052;&#1058;&#1056;%20&#1074;&#1089;&#1077;%20-%205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FinanceUTG\finek2008\&#1043;&#1088;&#1091;&#1076;&#1077;&#1085;&#1100;%20(&#1086;&#1095;&#1080;&#1082;)\DOCUME~1\SINKEV~1\LOCALS~1\Temp\Rar$DI00.781\Dept\FinPlan-Economy\Planning%20System%20Project\consolidation%20hq%20formatted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&#1052;&#1086;&#1080;%20&#1076;&#1086;&#1082;&#1091;&#1084;&#1077;&#1085;&#1090;&#1099;\Plan-2006_kons_rabota\Dept\FinPlan-Economy\Planning%20System%20Project\consolidation%20hq%20formatted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redo\work\Dept\FinPlan-Economy\Planning%20System%20Project\consolidation%20hq%20formatted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DOCUME~1\VOYTOV~1\LOCALS~1\Temp\Rar$DI00.867\Planning%20System%20Project\consolidation%20hq%20formatted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ept\Plan\Exchange\!_Plan-2006\VAT%20Sevastop\Dept\Plan\Exchange\_________________________Plan_ZP\!_&#1055;&#1077;&#1095;&#1072;&#1090;&#1100;\&#1052;&#1058;&#1056;%20&#1074;&#1089;&#1077;%20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DP"/>
      <sheetName val="Real GDP &amp; Real IP (u)"/>
      <sheetName val="Real GDP &amp; Real IP (e)"/>
      <sheetName val="GDP_gr"/>
      <sheetName val="Светлые"/>
      <sheetName val="адмін (2)"/>
      <sheetName val="Лист 1"/>
      <sheetName val="Real_GDP_&amp;_Real_IP_(u)"/>
      <sheetName val="Real_GDP_&amp;_Real_IP_(e)"/>
    </sheetNames>
    <sheetDataSet>
      <sheetData sheetId="0"/>
      <sheetData sheetId="1"/>
      <sheetData sheetId="2"/>
      <sheetData sheetId="3"/>
      <sheetData sheetId="4" refreshError="1"/>
      <sheetData sheetId="5" refreshError="1"/>
      <sheetData sheetId="6" refreshError="1"/>
      <sheetData sheetId="7"/>
      <sheetData sheetId="8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ведена таб"/>
      <sheetName val="попер_роз"/>
      <sheetName val="попер_роз (4)"/>
      <sheetName val="звед_оптим (2)"/>
      <sheetName val="звед_баз(3)_СА"/>
      <sheetName val="звед_опт(3)_ca"/>
      <sheetName val="звед_баз(4)"/>
      <sheetName val="звед_опт(4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Ini"/>
      <sheetName val="Ëčńň1"/>
      <sheetName val="Sum_pok"/>
      <sheetName val="#REF!"/>
      <sheetName val="Sum_pok.xls"/>
      <sheetName val="січ-лют."/>
      <sheetName val="430 сыч-лютий"/>
      <sheetName val="бер"/>
      <sheetName val="430 бер"/>
      <sheetName val="січ-бер"/>
      <sheetName val="430 сыч-бер"/>
    </sheetNames>
    <definedNames>
      <definedName name="ShowFil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993"/>
    </sheetNames>
    <sheetDataSet>
      <sheetData sheetId="0" refreshError="1">
        <row r="1">
          <cell r="D1" t="str">
            <v>Баланс грошових доходiв i витрат населення Украјни у</v>
          </cell>
          <cell r="K1" t="str">
            <v>GOD</v>
          </cell>
        </row>
        <row r="2">
          <cell r="K2">
            <v>1993</v>
          </cell>
          <cell r="L2" t="str">
            <v>роцi</v>
          </cell>
        </row>
        <row r="3">
          <cell r="N3" t="str">
            <v>(млрд.крб)</v>
          </cell>
        </row>
        <row r="5">
          <cell r="A5" t="str">
            <v>А. ГРОШОВI ДОХОДИ</v>
          </cell>
        </row>
        <row r="6">
          <cell r="A6" t="str">
            <v>1.Заробiтна плата</v>
          </cell>
        </row>
        <row r="7">
          <cell r="A7" t="str">
            <v>2.Оплата працi робiтникiв</v>
          </cell>
        </row>
        <row r="8">
          <cell r="A8" t="str">
            <v xml:space="preserve">  кооперативiв</v>
          </cell>
        </row>
        <row r="9">
          <cell r="A9" t="str">
            <v>3.Доходи робiтникiв та служ-</v>
          </cell>
        </row>
        <row r="10">
          <cell r="A10" t="str">
            <v xml:space="preserve">  бовцiв вiд пiдприїмств та</v>
          </cell>
        </row>
        <row r="11">
          <cell r="A11" t="str">
            <v xml:space="preserve">  органiзацiй крiм зар.плати</v>
          </cell>
        </row>
        <row r="12">
          <cell r="A12" t="str">
            <v xml:space="preserve">4.Грошовi доходи вiд   </v>
          </cell>
        </row>
        <row r="13">
          <cell r="A13" t="str">
            <v xml:space="preserve">  колгоспiв            </v>
          </cell>
        </row>
        <row r="14">
          <cell r="A14" t="str">
            <v>5.Надходження вiд продажу</v>
          </cell>
        </row>
        <row r="15">
          <cell r="A15" t="str">
            <v xml:space="preserve">  продуктiв сiльсьгого госп.</v>
          </cell>
        </row>
        <row r="16">
          <cell r="A16" t="str">
            <v>Всього трудових доходiв</v>
          </cell>
        </row>
        <row r="17">
          <cell r="A17" t="str">
            <v>(рядки 1+2+3+4+5)</v>
          </cell>
        </row>
        <row r="18">
          <cell r="A18" t="str">
            <v>6.Пенсiј, допомоги,стипендiј</v>
          </cell>
        </row>
        <row r="19">
          <cell r="A19" t="str">
            <v xml:space="preserve">  та iншi надходження</v>
          </cell>
        </row>
        <row r="20">
          <cell r="A20" t="str">
            <v xml:space="preserve">     в тому числi:</v>
          </cell>
        </row>
        <row r="21">
          <cell r="A21" t="str">
            <v xml:space="preserve"> пенсiј, допомоги, стипендiј</v>
          </cell>
        </row>
        <row r="22">
          <cell r="A22" t="str">
            <v>Баланс</v>
          </cell>
        </row>
        <row r="23">
          <cell r="A23" t="str">
            <v>Б.ВИТРАТИ ТА ЗАОЩАДЖЕННЯ</v>
          </cell>
        </row>
        <row r="24">
          <cell r="A24" t="str">
            <v>1.Покупка товарiв та оплата</v>
          </cell>
        </row>
        <row r="25">
          <cell r="A25" t="str">
            <v xml:space="preserve">  послуг</v>
          </cell>
        </row>
        <row r="26">
          <cell r="A26" t="str">
            <v xml:space="preserve">    в тому числi:</v>
          </cell>
        </row>
        <row r="27">
          <cell r="A27" t="str">
            <v xml:space="preserve"> покупка товарiв       </v>
          </cell>
        </row>
        <row r="28">
          <cell r="A28" t="str">
            <v xml:space="preserve"> оплата послуг         </v>
          </cell>
        </row>
        <row r="29">
          <cell r="A29" t="str">
            <v>2.Обов'язковi платежi та</v>
          </cell>
        </row>
        <row r="30">
          <cell r="A30" t="str">
            <v xml:space="preserve">  добровiльнi внески</v>
          </cell>
        </row>
        <row r="31">
          <cell r="A31" t="str">
            <v xml:space="preserve">       iз них:</v>
          </cell>
        </row>
        <row r="32">
          <cell r="A32" t="str">
            <v xml:space="preserve"> прибутковий податок з </v>
          </cell>
        </row>
        <row r="33">
          <cell r="A33" t="str">
            <v xml:space="preserve"> населення             </v>
          </cell>
        </row>
        <row r="34">
          <cell r="A34" t="str">
            <v>3.Прирiст вкладiв,придбання</v>
          </cell>
        </row>
        <row r="35">
          <cell r="A35" t="str">
            <v xml:space="preserve">  облiгацiй Державној внутр.</v>
          </cell>
        </row>
        <row r="36">
          <cell r="A36" t="str">
            <v xml:space="preserve">  позики,iнш.цiнних паперiв  </v>
          </cell>
        </row>
        <row r="37">
          <cell r="A37" t="str">
            <v>Всього</v>
          </cell>
        </row>
        <row r="38">
          <cell r="A38" t="str">
            <v xml:space="preserve">В. Перевищення доходiв над </v>
          </cell>
        </row>
        <row r="39">
          <cell r="A39" t="str">
            <v xml:space="preserve">   витратами</v>
          </cell>
        </row>
        <row r="40">
          <cell r="A40" t="str">
            <v>Баланс</v>
          </cell>
        </row>
        <row r="41">
          <cell r="A41" t="str">
            <v>_x000C_</v>
          </cell>
        </row>
        <row r="46">
          <cell r="A46" t="str">
            <v>А. ГРОШОВI ДОХОДИ</v>
          </cell>
        </row>
        <row r="47">
          <cell r="A47" t="str">
            <v>1.Заробiтна плата</v>
          </cell>
        </row>
        <row r="48">
          <cell r="A48" t="str">
            <v>2.Оплата працi робiтникiв</v>
          </cell>
        </row>
        <row r="49">
          <cell r="A49" t="str">
            <v xml:space="preserve">  кооперативiв</v>
          </cell>
        </row>
        <row r="50">
          <cell r="A50" t="str">
            <v>3.Доходи робiтникiв та служ-</v>
          </cell>
        </row>
        <row r="51">
          <cell r="A51" t="str">
            <v xml:space="preserve">  бовцiв вiд пiдприїмств та</v>
          </cell>
        </row>
        <row r="52">
          <cell r="A52" t="str">
            <v xml:space="preserve">  органiзацiй крiм зар.плати</v>
          </cell>
        </row>
        <row r="53">
          <cell r="A53" t="str">
            <v xml:space="preserve">4.Грошовi доходи вiд   </v>
          </cell>
        </row>
        <row r="54">
          <cell r="A54" t="str">
            <v xml:space="preserve">  колгоспiв            </v>
          </cell>
        </row>
        <row r="55">
          <cell r="A55" t="str">
            <v>5.Надходження вiд продажу</v>
          </cell>
        </row>
        <row r="56">
          <cell r="A56" t="str">
            <v xml:space="preserve">  продуктiв сiльсьгого госп.</v>
          </cell>
        </row>
        <row r="57">
          <cell r="A57" t="str">
            <v>Всього трудових доходiв</v>
          </cell>
        </row>
        <row r="58">
          <cell r="A58" t="str">
            <v>(рядки 1+2+3+4+5)</v>
          </cell>
        </row>
        <row r="59">
          <cell r="A59" t="str">
            <v>6.Пенсiј, допомоги,стипендiј</v>
          </cell>
        </row>
        <row r="60">
          <cell r="A60" t="str">
            <v xml:space="preserve">  та iншi надходження</v>
          </cell>
        </row>
        <row r="61">
          <cell r="A61" t="str">
            <v xml:space="preserve">     в тому числi:</v>
          </cell>
        </row>
        <row r="62">
          <cell r="A62" t="str">
            <v xml:space="preserve"> пенсiј, допомоги, стипендiј</v>
          </cell>
        </row>
        <row r="63">
          <cell r="A63" t="str">
            <v>Баланс</v>
          </cell>
        </row>
        <row r="64">
          <cell r="A64" t="str">
            <v>Б.ВИТРАТИ ТА ЗАОЩАДЖЕННЯ</v>
          </cell>
        </row>
        <row r="65">
          <cell r="A65" t="str">
            <v>1.Покупка товарiв та оплата</v>
          </cell>
        </row>
        <row r="66">
          <cell r="A66" t="str">
            <v xml:space="preserve">  послуг</v>
          </cell>
        </row>
        <row r="67">
          <cell r="A67" t="str">
            <v xml:space="preserve">    в тому числi:</v>
          </cell>
        </row>
        <row r="68">
          <cell r="A68" t="str">
            <v xml:space="preserve"> покупка товарiв       </v>
          </cell>
        </row>
        <row r="69">
          <cell r="A69" t="str">
            <v xml:space="preserve"> оплата послуг         </v>
          </cell>
        </row>
        <row r="70">
          <cell r="A70" t="str">
            <v>2.Обов'язковi платежi та</v>
          </cell>
        </row>
        <row r="71">
          <cell r="A71" t="str">
            <v xml:space="preserve">  добровiльнi внески</v>
          </cell>
        </row>
        <row r="72">
          <cell r="A72" t="str">
            <v xml:space="preserve">       iз них:</v>
          </cell>
        </row>
        <row r="73">
          <cell r="A73" t="str">
            <v xml:space="preserve"> прибутковий податок з </v>
          </cell>
        </row>
        <row r="74">
          <cell r="A74" t="str">
            <v xml:space="preserve"> населення             </v>
          </cell>
        </row>
        <row r="75">
          <cell r="A75" t="str">
            <v>3.Прирiст вкладiв,придбання</v>
          </cell>
        </row>
        <row r="76">
          <cell r="A76" t="str">
            <v xml:space="preserve">  облiгацiй Державној внутр.</v>
          </cell>
        </row>
        <row r="77">
          <cell r="A77" t="str">
            <v xml:space="preserve">  позики,iнш.цiнних паперiв  </v>
          </cell>
        </row>
        <row r="78">
          <cell r="A78" t="str">
            <v>Всього</v>
          </cell>
        </row>
        <row r="79">
          <cell r="A79" t="str">
            <v xml:space="preserve">В. Перевищення доходiв над </v>
          </cell>
        </row>
        <row r="80">
          <cell r="A80" t="str">
            <v xml:space="preserve">   витратами</v>
          </cell>
        </row>
        <row r="81">
          <cell r="A81" t="str">
            <v>Баланс</v>
          </cell>
        </row>
        <row r="82">
          <cell r="A82" t="str">
            <v xml:space="preserve">        Довiдково: чисельнiсть населення в</v>
          </cell>
        </row>
        <row r="83">
          <cell r="A83" t="str">
            <v>_x000C_</v>
          </cell>
        </row>
        <row r="88">
          <cell r="A88" t="str">
            <v>А. ГРОШОВI ДОХОДИ</v>
          </cell>
        </row>
        <row r="89">
          <cell r="A89" t="str">
            <v>1.Заробiтна плата</v>
          </cell>
        </row>
        <row r="90">
          <cell r="A90" t="str">
            <v>2.Оплата працi робiтникiв</v>
          </cell>
        </row>
        <row r="91">
          <cell r="A91" t="str">
            <v xml:space="preserve">  кооперативiв</v>
          </cell>
        </row>
        <row r="92">
          <cell r="A92" t="str">
            <v>3.Доходи робiтникiв та служ-</v>
          </cell>
        </row>
        <row r="93">
          <cell r="A93" t="str">
            <v xml:space="preserve">  бовцiв вiд пiдприїмств та</v>
          </cell>
        </row>
        <row r="94">
          <cell r="A94" t="str">
            <v xml:space="preserve">  органiзацiй крiм зар.плати</v>
          </cell>
        </row>
        <row r="95">
          <cell r="A95" t="str">
            <v xml:space="preserve">4.Грошовi доходи вiд   </v>
          </cell>
        </row>
        <row r="96">
          <cell r="A96" t="str">
            <v xml:space="preserve">  колгоспiв            </v>
          </cell>
        </row>
        <row r="97">
          <cell r="A97" t="str">
            <v>5.Надходження вiд продажу</v>
          </cell>
        </row>
        <row r="98">
          <cell r="A98" t="str">
            <v xml:space="preserve">  продуктiв сiльсьгого госп.</v>
          </cell>
        </row>
        <row r="99">
          <cell r="A99" t="str">
            <v>Всього трудових доходiв</v>
          </cell>
        </row>
        <row r="100">
          <cell r="A100" t="str">
            <v>(рядки 1+2+3+4+5)</v>
          </cell>
        </row>
        <row r="101">
          <cell r="A101" t="str">
            <v>6.Пенсiј, допомоги,стипендiј</v>
          </cell>
        </row>
        <row r="102">
          <cell r="A102" t="str">
            <v xml:space="preserve">  та iншi надходження</v>
          </cell>
        </row>
        <row r="103">
          <cell r="A103" t="str">
            <v xml:space="preserve">     в тому числi:</v>
          </cell>
        </row>
        <row r="104">
          <cell r="A104" t="str">
            <v xml:space="preserve"> пенсiј, допомоги, стипендiј</v>
          </cell>
        </row>
        <row r="105">
          <cell r="A105" t="str">
            <v>Баланс</v>
          </cell>
        </row>
        <row r="106">
          <cell r="A106" t="str">
            <v>Б.ВИТРАТИ ТА ЗАОЩАДЖЕННЯ</v>
          </cell>
        </row>
        <row r="107">
          <cell r="A107" t="str">
            <v>1.Покупка товарiв та оплата</v>
          </cell>
        </row>
        <row r="108">
          <cell r="A108" t="str">
            <v xml:space="preserve">  послуг</v>
          </cell>
        </row>
        <row r="109">
          <cell r="A109" t="str">
            <v xml:space="preserve">    в тому числi:</v>
          </cell>
        </row>
        <row r="110">
          <cell r="A110" t="str">
            <v xml:space="preserve"> покупка товарiв       </v>
          </cell>
        </row>
        <row r="111">
          <cell r="A111" t="str">
            <v xml:space="preserve"> оплата послуг         </v>
          </cell>
        </row>
        <row r="112">
          <cell r="A112" t="str">
            <v>2.Обов'язковi платежi та</v>
          </cell>
        </row>
        <row r="113">
          <cell r="A113" t="str">
            <v xml:space="preserve">  добровiльнi внески</v>
          </cell>
        </row>
        <row r="114">
          <cell r="A114" t="str">
            <v xml:space="preserve">       iз них:</v>
          </cell>
        </row>
        <row r="115">
          <cell r="A115" t="str">
            <v xml:space="preserve"> прибутковий податок з </v>
          </cell>
        </row>
        <row r="116">
          <cell r="A116" t="str">
            <v xml:space="preserve"> населення             </v>
          </cell>
        </row>
        <row r="117">
          <cell r="A117" t="str">
            <v>3.Прирiст вкладiв,придбання</v>
          </cell>
        </row>
        <row r="118">
          <cell r="A118" t="str">
            <v xml:space="preserve">  облiгацiй Державној внутр.</v>
          </cell>
        </row>
        <row r="119">
          <cell r="A119" t="str">
            <v xml:space="preserve">  позики,iнш.цiнних паперiв  </v>
          </cell>
        </row>
        <row r="120">
          <cell r="A120" t="str">
            <v>Всього</v>
          </cell>
        </row>
        <row r="121">
          <cell r="A121" t="str">
            <v xml:space="preserve">В. Перевищення доходiв над </v>
          </cell>
        </row>
        <row r="122">
          <cell r="A122" t="str">
            <v xml:space="preserve">   витратами</v>
          </cell>
        </row>
        <row r="123">
          <cell r="A123" t="str">
            <v>Баланс</v>
          </cell>
        </row>
        <row r="124">
          <cell r="A124" t="str">
            <v>_x000C_</v>
          </cell>
        </row>
        <row r="130">
          <cell r="A130" t="str">
            <v>А. ГРОШОВI ДОХОДИ</v>
          </cell>
        </row>
        <row r="131">
          <cell r="A131" t="str">
            <v>1.Заробiтна плата</v>
          </cell>
        </row>
        <row r="132">
          <cell r="A132" t="str">
            <v>2.Оплата працi робiтникiв</v>
          </cell>
        </row>
        <row r="133">
          <cell r="A133" t="str">
            <v xml:space="preserve">  кооперативiв</v>
          </cell>
        </row>
        <row r="134">
          <cell r="A134" t="str">
            <v>3.Доходи робiтникiв та служ-</v>
          </cell>
        </row>
        <row r="135">
          <cell r="A135" t="str">
            <v xml:space="preserve">  бовцiв вiд пiдприїмств та</v>
          </cell>
        </row>
        <row r="136">
          <cell r="A136" t="str">
            <v xml:space="preserve">  органiзацiй крiм зар.плати</v>
          </cell>
        </row>
        <row r="137">
          <cell r="A137" t="str">
            <v xml:space="preserve">4.Грошовi доходи вiд   </v>
          </cell>
        </row>
        <row r="138">
          <cell r="A138" t="str">
            <v xml:space="preserve">  колгоспiв            </v>
          </cell>
        </row>
        <row r="139">
          <cell r="A139" t="str">
            <v>5.Надходження вiд продажу</v>
          </cell>
        </row>
        <row r="140">
          <cell r="A140" t="str">
            <v xml:space="preserve">  продуктiв сiльсьгого госп.</v>
          </cell>
        </row>
        <row r="141">
          <cell r="A141" t="str">
            <v>Всього трудових доходiв</v>
          </cell>
        </row>
        <row r="142">
          <cell r="A142" t="str">
            <v>(рядки 1+2+3+4+5)</v>
          </cell>
        </row>
        <row r="143">
          <cell r="A143" t="str">
            <v>6.Пенсiј, допомоги,стипендiј</v>
          </cell>
        </row>
        <row r="144">
          <cell r="A144" t="str">
            <v xml:space="preserve">  та iншi надходження</v>
          </cell>
        </row>
        <row r="145">
          <cell r="A145" t="str">
            <v xml:space="preserve">     в тому числi:</v>
          </cell>
        </row>
        <row r="146">
          <cell r="A146" t="str">
            <v xml:space="preserve"> пенсiј, допомоги, стипендiј</v>
          </cell>
        </row>
        <row r="147">
          <cell r="A147" t="str">
            <v>Баланс</v>
          </cell>
        </row>
        <row r="148">
          <cell r="A148" t="str">
            <v>Б.ВИТРАТИ ТА ЗАОЩАДЖЕННЯ</v>
          </cell>
        </row>
        <row r="149">
          <cell r="A149" t="str">
            <v>1.Покупка товарiв та оплата</v>
          </cell>
        </row>
        <row r="150">
          <cell r="A150" t="str">
            <v xml:space="preserve">  послуг</v>
          </cell>
        </row>
        <row r="151">
          <cell r="A151" t="str">
            <v xml:space="preserve">    в тому числi:</v>
          </cell>
        </row>
        <row r="152">
          <cell r="A152" t="str">
            <v xml:space="preserve"> покупка товарiв       </v>
          </cell>
        </row>
        <row r="153">
          <cell r="A153" t="str">
            <v xml:space="preserve"> оплата послуг         </v>
          </cell>
        </row>
        <row r="154">
          <cell r="A154" t="str">
            <v>2.Обов'язковi платежi та</v>
          </cell>
        </row>
        <row r="155">
          <cell r="A155" t="str">
            <v xml:space="preserve">  добровiльнi внески</v>
          </cell>
        </row>
        <row r="156">
          <cell r="A156" t="str">
            <v xml:space="preserve">       iз них:</v>
          </cell>
        </row>
        <row r="157">
          <cell r="A157" t="str">
            <v xml:space="preserve"> прибутковий податок з </v>
          </cell>
        </row>
        <row r="158">
          <cell r="A158" t="str">
            <v xml:space="preserve"> населення             </v>
          </cell>
        </row>
        <row r="159">
          <cell r="A159" t="str">
            <v>3.Прирiст вкладiв,придбання</v>
          </cell>
        </row>
        <row r="160">
          <cell r="A160" t="str">
            <v xml:space="preserve">  облiгацiй Державној внутр.</v>
          </cell>
        </row>
        <row r="161">
          <cell r="A161" t="str">
            <v xml:space="preserve">  позики,iнш.цiнних паперiв  </v>
          </cell>
        </row>
        <row r="162">
          <cell r="A162" t="str">
            <v>Всього</v>
          </cell>
        </row>
        <row r="163">
          <cell r="A163" t="str">
            <v xml:space="preserve">В. Перевищення доходiв над </v>
          </cell>
        </row>
        <row r="164">
          <cell r="A164" t="str">
            <v xml:space="preserve">   витратами</v>
          </cell>
        </row>
        <row r="165">
          <cell r="A165" t="str">
            <v>Баланс</v>
          </cell>
        </row>
        <row r="166">
          <cell r="A166" t="str">
            <v>_x000C_</v>
          </cell>
        </row>
      </sheetData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МТР_Апарат"/>
      <sheetName val="МТР_Газ_України"/>
      <sheetName val="МТР_Укртрансгаз"/>
      <sheetName val="МТР_Укргазвидобування"/>
      <sheetName val="МТР_Укрспецтрансгаз"/>
      <sheetName val="МТР_Чорноморнафтогаз"/>
      <sheetName val="МТР_Укртранснафта"/>
      <sheetName val="МТР_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"/>
    </sheetNames>
    <sheetDataSet>
      <sheetData sheetId="0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otac"/>
      <sheetName val="DodDot"/>
      <sheetName val="Dod ARK"/>
      <sheetName val="Dod Clavutich"/>
      <sheetName val="Svod 3511060"/>
      <sheetName val="Viluch(1-12)"/>
      <sheetName val="Diti "/>
      <sheetName val="TvPalGaz"/>
      <sheetName val="Ener "/>
      <sheetName val="IncsiPilgi (2)"/>
      <sheetName val="GirZakon"/>
      <sheetName val="Govti Vodi"/>
      <sheetName val="Chor Flot"/>
      <sheetName val="Afganci"/>
      <sheetName val="Shidka Dop"/>
      <sheetName val="Likarna"/>
      <sheetName val="Zoiot Pidkova"/>
      <sheetName val="Granti"/>
      <sheetName val="Granti1"/>
      <sheetName val="Vibori"/>
      <sheetName val="Metro"/>
      <sheetName val="Oper Teatr"/>
      <sheetName val="Makeevka"/>
      <sheetName val="Ctix Lixo IvFrank"/>
      <sheetName val="Groshi xodat za dit"/>
      <sheetName val="Ctix Lixo Zakarp"/>
      <sheetName val="Coc GKG Inv"/>
      <sheetName val="Tuzla"/>
      <sheetName val="Zmiinii"/>
      <sheetName val="Ctandarti"/>
      <sheetName val="CocEkon"/>
      <sheetName val="Ictor Zabudova"/>
      <sheetName val="Ict Zab"/>
      <sheetName val="Ukr Kultura"/>
      <sheetName val="Minoboroni"/>
      <sheetName val="Mic Arcenal"/>
      <sheetName val="Inekcini"/>
      <sheetName val="In"/>
      <sheetName val="diti ciroti -2(minmolod)"/>
      <sheetName val="Korek ocvita"/>
      <sheetName val="Tex Dic Ocvita"/>
      <sheetName val="Troleib"/>
      <sheetName val="Utoc.Zaoshadg"/>
      <sheetName val="Metro Cpec Fond"/>
      <sheetName val="Svitov Bank"/>
      <sheetName val="Shidka Dop Cp Fond"/>
      <sheetName val="Gazoprovodi"/>
      <sheetName val="Troleib Cpec Fond"/>
      <sheetName val="Zaporiggya"/>
      <sheetName val="Kremenchuk"/>
      <sheetName val="Pereviz ditey"/>
      <sheetName val="Kom dorigu"/>
      <sheetName val="Chor Fiot Cpec Fond"/>
      <sheetName val="Zaosch"/>
      <sheetName val="kryvRig"/>
      <sheetName val="OSVITA"/>
      <sheetName val="Tar"/>
      <sheetName val="Nar.instr"/>
      <sheetName val="DDot"/>
      <sheetName val="Dsub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>
        <row r="2">
          <cell r="A2" t="str">
            <v>Обсяг помісячного надходження субвенції з державного бюджету до місцевих бюджетів на надання пільг  та житлових субсидій населенню на оплату електроенергії, природного газу, послуг тепло-, водопостачання і водовідведення, квартирної плати, вивезення побут</v>
          </cell>
        </row>
        <row r="5">
          <cell r="A5" t="str">
            <v>Код бюджету</v>
          </cell>
          <cell r="B5" t="str">
            <v>Назва адміністративно-територіальної одиниці</v>
          </cell>
          <cell r="C5" t="str">
            <v>січень</v>
          </cell>
          <cell r="D5" t="str">
            <v>лютий</v>
          </cell>
          <cell r="E5" t="str">
            <v>березень</v>
          </cell>
          <cell r="F5" t="str">
            <v>квітень</v>
          </cell>
          <cell r="G5" t="str">
            <v>травень</v>
          </cell>
        </row>
        <row r="6">
          <cell r="A6" t="str">
            <v>О1100000000</v>
          </cell>
          <cell r="B6" t="str">
            <v>бюджет Автономної Республіки Крим</v>
          </cell>
          <cell r="C6">
            <v>2463.5419999999999</v>
          </cell>
          <cell r="D6">
            <v>5004.6750000000002</v>
          </cell>
          <cell r="E6">
            <v>4874.01</v>
          </cell>
          <cell r="F6">
            <v>6713.2</v>
          </cell>
          <cell r="G6">
            <v>5483.6</v>
          </cell>
        </row>
        <row r="7">
          <cell r="A7" t="str">
            <v>О2100000000</v>
          </cell>
          <cell r="B7" t="str">
            <v>обласний бюджет Вiнницької області</v>
          </cell>
          <cell r="C7">
            <v>5585.9549999999999</v>
          </cell>
          <cell r="D7">
            <v>5130.4480000000003</v>
          </cell>
          <cell r="E7">
            <v>5614.5339999999997</v>
          </cell>
          <cell r="F7">
            <v>7821.4</v>
          </cell>
          <cell r="G7">
            <v>4676.6000000000004</v>
          </cell>
        </row>
        <row r="8">
          <cell r="A8" t="str">
            <v>О3100000000</v>
          </cell>
          <cell r="B8" t="str">
            <v>обласний бюджет Волинської області</v>
          </cell>
          <cell r="C8">
            <v>3419.413</v>
          </cell>
          <cell r="D8">
            <v>4547.1629999999996</v>
          </cell>
          <cell r="E8">
            <v>4267.8410000000003</v>
          </cell>
          <cell r="F8">
            <v>5180.2</v>
          </cell>
          <cell r="G8">
            <v>3258.4</v>
          </cell>
        </row>
        <row r="9">
          <cell r="A9" t="str">
            <v>О4100000000</v>
          </cell>
          <cell r="B9" t="str">
            <v>обласний бюджет Днiпропетровської області</v>
          </cell>
          <cell r="C9">
            <v>8288.7270000000008</v>
          </cell>
          <cell r="D9">
            <v>20991.351999999999</v>
          </cell>
          <cell r="E9">
            <v>16903.654999999999</v>
          </cell>
          <cell r="F9">
            <v>23535.787</v>
          </cell>
          <cell r="G9">
            <v>12935.2</v>
          </cell>
        </row>
        <row r="10">
          <cell r="A10" t="str">
            <v>О5100000000</v>
          </cell>
          <cell r="B10" t="str">
            <v>обласний бюджет Донецької області</v>
          </cell>
          <cell r="C10">
            <v>11729.522000000001</v>
          </cell>
          <cell r="D10">
            <v>19530.755000000001</v>
          </cell>
          <cell r="E10">
            <v>19355.436000000002</v>
          </cell>
          <cell r="F10">
            <v>26008.7</v>
          </cell>
          <cell r="G10">
            <v>15778.6</v>
          </cell>
        </row>
        <row r="11">
          <cell r="A11" t="str">
            <v>О6100000000</v>
          </cell>
          <cell r="B11" t="str">
            <v>обласний бюджет Житомирської області</v>
          </cell>
          <cell r="C11">
            <v>3202.2750000000001</v>
          </cell>
          <cell r="D11">
            <v>6561.0010000000002</v>
          </cell>
          <cell r="E11">
            <v>5316.2150000000001</v>
          </cell>
          <cell r="F11">
            <v>7407.8</v>
          </cell>
          <cell r="G11">
            <v>4605.7</v>
          </cell>
        </row>
        <row r="12">
          <cell r="A12" t="str">
            <v>О7100000000</v>
          </cell>
          <cell r="B12" t="str">
            <v>обласний бюджет Закарпатської області</v>
          </cell>
          <cell r="C12">
            <v>1513.9649999999999</v>
          </cell>
          <cell r="D12">
            <v>1806.577</v>
          </cell>
          <cell r="E12">
            <v>4712.2439999999997</v>
          </cell>
          <cell r="F12">
            <v>4277.8</v>
          </cell>
          <cell r="G12">
            <v>1586.9</v>
          </cell>
        </row>
        <row r="13">
          <cell r="A13" t="str">
            <v>О8100000000</v>
          </cell>
          <cell r="B13" t="str">
            <v>обласний бюджет Запорiзької області</v>
          </cell>
          <cell r="C13">
            <v>3867.2069999999999</v>
          </cell>
          <cell r="D13">
            <v>7903.7089999999998</v>
          </cell>
          <cell r="E13">
            <v>7399.4160000000002</v>
          </cell>
          <cell r="F13">
            <v>9874.5</v>
          </cell>
          <cell r="G13">
            <v>7155.4</v>
          </cell>
        </row>
        <row r="14">
          <cell r="A14" t="str">
            <v>О9100000000</v>
          </cell>
          <cell r="B14" t="str">
            <v>обласний бюджет Iвано-Франкiвської області</v>
          </cell>
          <cell r="C14">
            <v>3578.223</v>
          </cell>
          <cell r="D14">
            <v>5867.2309999999998</v>
          </cell>
          <cell r="E14">
            <v>6297.893</v>
          </cell>
          <cell r="F14">
            <v>9563.7000000000007</v>
          </cell>
          <cell r="G14">
            <v>3616.2</v>
          </cell>
        </row>
        <row r="15">
          <cell r="A15">
            <v>10100000000</v>
          </cell>
          <cell r="B15" t="str">
            <v>обласний бюджет Київської області</v>
          </cell>
          <cell r="C15">
            <v>10302.385</v>
          </cell>
          <cell r="D15">
            <v>16146.352999999999</v>
          </cell>
          <cell r="E15">
            <v>13833.255999999999</v>
          </cell>
          <cell r="F15">
            <v>18290.400000000001</v>
          </cell>
          <cell r="G15">
            <v>7404.9</v>
          </cell>
        </row>
        <row r="16">
          <cell r="A16">
            <v>11100000000</v>
          </cell>
          <cell r="B16" t="str">
            <v>обласний бюджет Кiровоградської області</v>
          </cell>
          <cell r="C16">
            <v>3580.96</v>
          </cell>
          <cell r="D16">
            <v>4993.7330000000002</v>
          </cell>
          <cell r="E16">
            <v>3976.05</v>
          </cell>
          <cell r="F16">
            <v>7419.8</v>
          </cell>
          <cell r="G16">
            <v>5284.3</v>
          </cell>
        </row>
        <row r="17">
          <cell r="A17">
            <v>12100000000</v>
          </cell>
          <cell r="B17" t="str">
            <v>обласний бюджет Луганської області</v>
          </cell>
          <cell r="C17">
            <v>2843.239</v>
          </cell>
          <cell r="D17">
            <v>8978.6</v>
          </cell>
          <cell r="E17">
            <v>6927.87</v>
          </cell>
          <cell r="F17">
            <v>9087.1</v>
          </cell>
          <cell r="G17">
            <v>6148.4</v>
          </cell>
        </row>
        <row r="18">
          <cell r="A18">
            <v>13100000000</v>
          </cell>
          <cell r="B18" t="str">
            <v>обласний бюджет Львiвської області</v>
          </cell>
          <cell r="C18">
            <v>13665.8</v>
          </cell>
          <cell r="D18">
            <v>12546.388000000001</v>
          </cell>
          <cell r="E18">
            <v>13924.588</v>
          </cell>
          <cell r="F18">
            <v>16320</v>
          </cell>
          <cell r="G18">
            <v>5542.7</v>
          </cell>
        </row>
        <row r="19">
          <cell r="A19">
            <v>14100000000</v>
          </cell>
          <cell r="B19" t="str">
            <v>обласний бюджет Миколаївської області</v>
          </cell>
          <cell r="C19">
            <v>1582.5519999999999</v>
          </cell>
          <cell r="D19">
            <v>4228.6229999999996</v>
          </cell>
          <cell r="E19">
            <v>4112.8190000000004</v>
          </cell>
          <cell r="F19">
            <v>5079.6000000000004</v>
          </cell>
          <cell r="G19">
            <v>4261.3</v>
          </cell>
        </row>
        <row r="20">
          <cell r="A20">
            <v>15100000000</v>
          </cell>
          <cell r="B20" t="str">
            <v>обласний бюджет Одеської області</v>
          </cell>
          <cell r="C20">
            <v>3570.1010000000001</v>
          </cell>
          <cell r="D20">
            <v>8569.5969999999998</v>
          </cell>
          <cell r="E20">
            <v>7127.8249999999998</v>
          </cell>
          <cell r="F20">
            <v>11636.5</v>
          </cell>
          <cell r="G20">
            <v>10163.4</v>
          </cell>
        </row>
        <row r="21">
          <cell r="A21">
            <v>16100000000</v>
          </cell>
          <cell r="B21" t="str">
            <v>обласний бюджет Полтавської області</v>
          </cell>
          <cell r="C21">
            <v>5666.1139999999996</v>
          </cell>
          <cell r="D21">
            <v>6422.4319999999998</v>
          </cell>
          <cell r="E21">
            <v>7489.7539999999999</v>
          </cell>
          <cell r="F21">
            <v>15258.1</v>
          </cell>
          <cell r="G21">
            <v>5827</v>
          </cell>
        </row>
        <row r="22">
          <cell r="A22">
            <v>17100000000</v>
          </cell>
          <cell r="B22" t="str">
            <v>обласний бюджет Рiвненської області</v>
          </cell>
          <cell r="C22">
            <v>1969.902</v>
          </cell>
          <cell r="D22">
            <v>3336.444</v>
          </cell>
          <cell r="E22">
            <v>5380.4470000000001</v>
          </cell>
          <cell r="F22">
            <v>5543.9</v>
          </cell>
          <cell r="G22">
            <v>2982.7</v>
          </cell>
        </row>
        <row r="23">
          <cell r="A23">
            <v>18100000000</v>
          </cell>
          <cell r="B23" t="str">
            <v>обласний бюджет Сумської області</v>
          </cell>
          <cell r="C23">
            <v>4169.5280000000002</v>
          </cell>
          <cell r="D23">
            <v>3622.9929999999999</v>
          </cell>
          <cell r="E23">
            <v>7895.424</v>
          </cell>
          <cell r="F23">
            <v>8377.1</v>
          </cell>
          <cell r="G23">
            <v>4032.7</v>
          </cell>
        </row>
        <row r="24">
          <cell r="A24">
            <v>19100000000</v>
          </cell>
          <cell r="B24" t="str">
            <v>обласний бюджет Тернопiльської області</v>
          </cell>
          <cell r="C24">
            <v>3701.9160000000002</v>
          </cell>
          <cell r="D24">
            <v>4896.8559999999998</v>
          </cell>
          <cell r="E24">
            <v>5147.2650000000003</v>
          </cell>
          <cell r="F24">
            <v>6839.9</v>
          </cell>
          <cell r="G24">
            <v>1830.2</v>
          </cell>
        </row>
        <row r="25">
          <cell r="A25">
            <v>20100000000</v>
          </cell>
          <cell r="B25" t="str">
            <v>обласний бюджет Харкiвської області</v>
          </cell>
          <cell r="C25">
            <v>8386.9330000000009</v>
          </cell>
          <cell r="D25">
            <v>11698.075000000001</v>
          </cell>
          <cell r="E25">
            <v>14592.047</v>
          </cell>
          <cell r="F25">
            <v>27208.2</v>
          </cell>
          <cell r="G25">
            <v>13691.3</v>
          </cell>
        </row>
        <row r="26">
          <cell r="A26">
            <v>21100000000</v>
          </cell>
          <cell r="B26" t="str">
            <v>обласний бюджет Херсонської області</v>
          </cell>
          <cell r="C26">
            <v>2200.9679999999998</v>
          </cell>
          <cell r="D26">
            <v>3252.5390000000002</v>
          </cell>
          <cell r="E26">
            <v>3255.58</v>
          </cell>
          <cell r="F26">
            <v>5299.7</v>
          </cell>
          <cell r="G26">
            <v>3272.2</v>
          </cell>
        </row>
        <row r="27">
          <cell r="A27">
            <v>22100000000</v>
          </cell>
          <cell r="B27" t="str">
            <v>обласний бюджет Хмельницької області</v>
          </cell>
          <cell r="C27">
            <v>4049.5320000000002</v>
          </cell>
          <cell r="D27">
            <v>6627.4</v>
          </cell>
          <cell r="E27">
            <v>4533.01</v>
          </cell>
          <cell r="F27">
            <v>8290.9</v>
          </cell>
          <cell r="G27">
            <v>5960.3</v>
          </cell>
        </row>
        <row r="28">
          <cell r="A28">
            <v>23100000000</v>
          </cell>
          <cell r="B28" t="str">
            <v>обласний бюджет Черкаської області</v>
          </cell>
          <cell r="C28">
            <v>5316.2910000000002</v>
          </cell>
          <cell r="D28">
            <v>6217.3370000000004</v>
          </cell>
          <cell r="E28">
            <v>6195.89</v>
          </cell>
          <cell r="F28">
            <v>10165</v>
          </cell>
          <cell r="G28">
            <v>4770.5</v>
          </cell>
        </row>
        <row r="29">
          <cell r="A29">
            <v>24100000000</v>
          </cell>
          <cell r="B29" t="str">
            <v>обласний бюджет Чернiвецької області</v>
          </cell>
          <cell r="C29">
            <v>1761.75</v>
          </cell>
          <cell r="D29">
            <v>2010.7829999999999</v>
          </cell>
          <cell r="E29">
            <v>1999.8030000000001</v>
          </cell>
          <cell r="F29">
            <v>3410.4</v>
          </cell>
          <cell r="G29">
            <v>2092.5</v>
          </cell>
        </row>
        <row r="30">
          <cell r="A30">
            <v>25100000000</v>
          </cell>
          <cell r="B30" t="str">
            <v>обласний бюджет Чернiгiвецької області</v>
          </cell>
          <cell r="C30">
            <v>4501.0339999999997</v>
          </cell>
          <cell r="D30">
            <v>5828.5460000000003</v>
          </cell>
          <cell r="E30">
            <v>5312.768</v>
          </cell>
          <cell r="F30">
            <v>8541</v>
          </cell>
          <cell r="G30">
            <v>4831.6000000000004</v>
          </cell>
        </row>
        <row r="31">
          <cell r="A31">
            <v>26000000000</v>
          </cell>
          <cell r="B31" t="str">
            <v>м.Київ</v>
          </cell>
          <cell r="C31">
            <v>4478.4290000000001</v>
          </cell>
          <cell r="D31">
            <v>7686.2479999999996</v>
          </cell>
          <cell r="E31">
            <v>8581.6080000000002</v>
          </cell>
          <cell r="F31">
            <v>12592.5</v>
          </cell>
          <cell r="G31">
            <v>10211.1</v>
          </cell>
        </row>
        <row r="32">
          <cell r="A32">
            <v>27000000000</v>
          </cell>
          <cell r="B32" t="str">
            <v>м.Севастополь</v>
          </cell>
          <cell r="C32">
            <v>656.43700000000001</v>
          </cell>
          <cell r="D32">
            <v>1870.8869999999999</v>
          </cell>
          <cell r="E32">
            <v>1073.652</v>
          </cell>
          <cell r="F32">
            <v>1527.6130000000001</v>
          </cell>
          <cell r="G32">
            <v>1254.8</v>
          </cell>
        </row>
        <row r="33">
          <cell r="B33" t="str">
            <v xml:space="preserve">Всього </v>
          </cell>
          <cell r="C33">
            <v>126052.70000000001</v>
          </cell>
          <cell r="D33">
            <v>196276.74499999997</v>
          </cell>
          <cell r="E33">
            <v>196100.90000000005</v>
          </cell>
          <cell r="F33">
            <v>281270.80000000005</v>
          </cell>
          <cell r="G33">
            <v>158658.49999999997</v>
          </cell>
        </row>
        <row r="38">
          <cell r="C38">
            <v>126052.7</v>
          </cell>
          <cell r="D38">
            <v>196276.74499999997</v>
          </cell>
          <cell r="E38">
            <v>196100.9</v>
          </cell>
          <cell r="F38">
            <v>281270.8</v>
          </cell>
          <cell r="G38">
            <v>158658.5</v>
          </cell>
        </row>
        <row r="41"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  "/>
      <sheetName val="ВАТ"/>
      <sheetName val="ВАТ_фил"/>
      <sheetName val="383,40ч"/>
      <sheetName val="383,40т"/>
      <sheetName val="686,00"/>
      <sheetName val="област"/>
      <sheetName val="Сторно"/>
      <sheetName val="Пряма_труба"/>
      <sheetName val="БАЗА   (2)"/>
      <sheetName val="БАЗА   (3)"/>
      <sheetName val="БАЗА   (5)"/>
      <sheetName val="БАЗА   (4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993"/>
    </sheetNames>
    <sheetDataSet>
      <sheetData sheetId="0" refreshError="1">
        <row r="1">
          <cell r="D1" t="str">
            <v>Баланс грошових доходiв i витрат населення Украјни у</v>
          </cell>
          <cell r="K1" t="str">
            <v>GOD</v>
          </cell>
        </row>
        <row r="2">
          <cell r="K2">
            <v>1993</v>
          </cell>
          <cell r="L2" t="str">
            <v>роцi</v>
          </cell>
        </row>
        <row r="3">
          <cell r="N3" t="str">
            <v>(млрд.крб)</v>
          </cell>
        </row>
        <row r="5">
          <cell r="A5" t="str">
            <v>А. ГРОШОВI ДОХОДИ</v>
          </cell>
        </row>
        <row r="6">
          <cell r="A6" t="str">
            <v>1.Заробiтна плата</v>
          </cell>
        </row>
        <row r="7">
          <cell r="A7" t="str">
            <v>2.Оплата працi робiтникiв</v>
          </cell>
        </row>
        <row r="8">
          <cell r="A8" t="str">
            <v xml:space="preserve">  кооперативiв</v>
          </cell>
        </row>
        <row r="9">
          <cell r="A9" t="str">
            <v>3.Доходи робiтникiв та служ-</v>
          </cell>
        </row>
        <row r="10">
          <cell r="A10" t="str">
            <v xml:space="preserve">  бовцiв вiд пiдприїмств та</v>
          </cell>
        </row>
        <row r="11">
          <cell r="A11" t="str">
            <v xml:space="preserve">  органiзацiй крiм зар.плати</v>
          </cell>
        </row>
        <row r="12">
          <cell r="A12" t="str">
            <v xml:space="preserve">4.Грошовi доходи вiд   </v>
          </cell>
        </row>
        <row r="13">
          <cell r="A13" t="str">
            <v xml:space="preserve">  колгоспiв            </v>
          </cell>
        </row>
        <row r="14">
          <cell r="A14" t="str">
            <v>5.Надходження вiд продажу</v>
          </cell>
        </row>
        <row r="15">
          <cell r="A15" t="str">
            <v xml:space="preserve">  продуктiв сiльсьгого госп.</v>
          </cell>
        </row>
        <row r="16">
          <cell r="A16" t="str">
            <v>Всього трудових доходiв</v>
          </cell>
        </row>
        <row r="17">
          <cell r="A17" t="str">
            <v>(рядки 1+2+3+4+5)</v>
          </cell>
        </row>
        <row r="18">
          <cell r="A18" t="str">
            <v>6.Пенсiј, допомоги,стипендiј</v>
          </cell>
        </row>
        <row r="19">
          <cell r="A19" t="str">
            <v xml:space="preserve">  та iншi надходження</v>
          </cell>
        </row>
        <row r="20">
          <cell r="A20" t="str">
            <v xml:space="preserve">     в тому числi:</v>
          </cell>
        </row>
        <row r="21">
          <cell r="A21" t="str">
            <v xml:space="preserve"> пенсiј, допомоги, стипендiј</v>
          </cell>
        </row>
        <row r="22">
          <cell r="A22" t="str">
            <v>Баланс</v>
          </cell>
        </row>
        <row r="23">
          <cell r="A23" t="str">
            <v>Б.ВИТРАТИ ТА ЗАОЩАДЖЕННЯ</v>
          </cell>
        </row>
        <row r="24">
          <cell r="A24" t="str">
            <v>1.Покупка товарiв та оплата</v>
          </cell>
        </row>
        <row r="25">
          <cell r="A25" t="str">
            <v xml:space="preserve">  послуг</v>
          </cell>
        </row>
        <row r="26">
          <cell r="A26" t="str">
            <v xml:space="preserve">    в тому числi:</v>
          </cell>
        </row>
        <row r="27">
          <cell r="A27" t="str">
            <v xml:space="preserve"> покупка товарiв       </v>
          </cell>
        </row>
        <row r="28">
          <cell r="A28" t="str">
            <v xml:space="preserve"> оплата послуг         </v>
          </cell>
        </row>
        <row r="29">
          <cell r="A29" t="str">
            <v>2.Обов'язковi платежi та</v>
          </cell>
        </row>
        <row r="30">
          <cell r="A30" t="str">
            <v xml:space="preserve">  добровiльнi внески</v>
          </cell>
        </row>
        <row r="31">
          <cell r="A31" t="str">
            <v xml:space="preserve">       iз них:</v>
          </cell>
        </row>
        <row r="32">
          <cell r="A32" t="str">
            <v xml:space="preserve"> прибутковий податок з </v>
          </cell>
        </row>
        <row r="33">
          <cell r="A33" t="str">
            <v xml:space="preserve"> населення             </v>
          </cell>
        </row>
        <row r="34">
          <cell r="A34" t="str">
            <v>3.Прирiст вкладiв,придбання</v>
          </cell>
        </row>
        <row r="35">
          <cell r="A35" t="str">
            <v xml:space="preserve">  облiгацiй Державној внутр.</v>
          </cell>
        </row>
        <row r="36">
          <cell r="A36" t="str">
            <v xml:space="preserve">  позики,iнш.цiнних паперiв  </v>
          </cell>
        </row>
        <row r="37">
          <cell r="A37" t="str">
            <v>Всього</v>
          </cell>
        </row>
        <row r="38">
          <cell r="A38" t="str">
            <v xml:space="preserve">В. Перевищення доходiв над </v>
          </cell>
        </row>
        <row r="39">
          <cell r="A39" t="str">
            <v xml:space="preserve">   витратами</v>
          </cell>
        </row>
        <row r="40">
          <cell r="A40" t="str">
            <v>Баланс</v>
          </cell>
        </row>
        <row r="41">
          <cell r="A41" t="str">
            <v>_x000C_</v>
          </cell>
        </row>
        <row r="46">
          <cell r="A46" t="str">
            <v>А. ГРОШОВI ДОХОДИ</v>
          </cell>
        </row>
        <row r="47">
          <cell r="A47" t="str">
            <v>1.Заробiтна плата</v>
          </cell>
        </row>
        <row r="48">
          <cell r="A48" t="str">
            <v>2.Оплата працi робiтникiв</v>
          </cell>
        </row>
        <row r="49">
          <cell r="A49" t="str">
            <v xml:space="preserve">  кооперативiв</v>
          </cell>
        </row>
        <row r="50">
          <cell r="A50" t="str">
            <v>3.Доходи робiтникiв та служ-</v>
          </cell>
        </row>
        <row r="51">
          <cell r="A51" t="str">
            <v xml:space="preserve">  бовцiв вiд пiдприїмств та</v>
          </cell>
        </row>
        <row r="52">
          <cell r="A52" t="str">
            <v xml:space="preserve">  органiзацiй крiм зар.плати</v>
          </cell>
        </row>
        <row r="53">
          <cell r="A53" t="str">
            <v xml:space="preserve">4.Грошовi доходи вiд   </v>
          </cell>
        </row>
        <row r="54">
          <cell r="A54" t="str">
            <v xml:space="preserve">  колгоспiв            </v>
          </cell>
        </row>
        <row r="55">
          <cell r="A55" t="str">
            <v>5.Надходження вiд продажу</v>
          </cell>
        </row>
        <row r="56">
          <cell r="A56" t="str">
            <v xml:space="preserve">  продуктiв сiльсьгого госп.</v>
          </cell>
        </row>
        <row r="57">
          <cell r="A57" t="str">
            <v>Всього трудових доходiв</v>
          </cell>
        </row>
        <row r="58">
          <cell r="A58" t="str">
            <v>(рядки 1+2+3+4+5)</v>
          </cell>
        </row>
        <row r="59">
          <cell r="A59" t="str">
            <v>6.Пенсiј, допомоги,стипендiј</v>
          </cell>
        </row>
        <row r="60">
          <cell r="A60" t="str">
            <v xml:space="preserve">  та iншi надходження</v>
          </cell>
        </row>
        <row r="61">
          <cell r="A61" t="str">
            <v xml:space="preserve">     в тому числi:</v>
          </cell>
        </row>
        <row r="62">
          <cell r="A62" t="str">
            <v xml:space="preserve"> пенсiј, допомоги, стипендiј</v>
          </cell>
        </row>
        <row r="63">
          <cell r="A63" t="str">
            <v>Баланс</v>
          </cell>
        </row>
        <row r="64">
          <cell r="A64" t="str">
            <v>Б.ВИТРАТИ ТА ЗАОЩАДЖЕННЯ</v>
          </cell>
        </row>
        <row r="65">
          <cell r="A65" t="str">
            <v>1.Покупка товарiв та оплата</v>
          </cell>
        </row>
        <row r="66">
          <cell r="A66" t="str">
            <v xml:space="preserve">  послуг</v>
          </cell>
        </row>
        <row r="67">
          <cell r="A67" t="str">
            <v xml:space="preserve">    в тому числi:</v>
          </cell>
        </row>
        <row r="68">
          <cell r="A68" t="str">
            <v xml:space="preserve"> покупка товарiв       </v>
          </cell>
        </row>
        <row r="69">
          <cell r="A69" t="str">
            <v xml:space="preserve"> оплата послуг         </v>
          </cell>
        </row>
        <row r="70">
          <cell r="A70" t="str">
            <v>2.Обов'язковi платежi та</v>
          </cell>
        </row>
        <row r="71">
          <cell r="A71" t="str">
            <v xml:space="preserve">  добровiльнi внески</v>
          </cell>
        </row>
        <row r="72">
          <cell r="A72" t="str">
            <v xml:space="preserve">       iз них:</v>
          </cell>
        </row>
        <row r="73">
          <cell r="A73" t="str">
            <v xml:space="preserve"> прибутковий податок з </v>
          </cell>
        </row>
        <row r="74">
          <cell r="A74" t="str">
            <v xml:space="preserve"> населення             </v>
          </cell>
        </row>
        <row r="75">
          <cell r="A75" t="str">
            <v>3.Прирiст вкладiв,придбання</v>
          </cell>
        </row>
        <row r="76">
          <cell r="A76" t="str">
            <v xml:space="preserve">  облiгацiй Державној внутр.</v>
          </cell>
        </row>
        <row r="77">
          <cell r="A77" t="str">
            <v xml:space="preserve">  позики,iнш.цiнних паперiв  </v>
          </cell>
        </row>
        <row r="78">
          <cell r="A78" t="str">
            <v>Всього</v>
          </cell>
        </row>
        <row r="79">
          <cell r="A79" t="str">
            <v xml:space="preserve">В. Перевищення доходiв над </v>
          </cell>
        </row>
        <row r="80">
          <cell r="A80" t="str">
            <v xml:space="preserve">   витратами</v>
          </cell>
        </row>
        <row r="81">
          <cell r="A81" t="str">
            <v>Баланс</v>
          </cell>
        </row>
        <row r="82">
          <cell r="A82" t="str">
            <v xml:space="preserve">        Довiдково: чисельнiсть населення в</v>
          </cell>
        </row>
        <row r="83">
          <cell r="A83" t="str">
            <v>_x000C_</v>
          </cell>
        </row>
        <row r="88">
          <cell r="A88" t="str">
            <v>А. ГРОШОВI ДОХОДИ</v>
          </cell>
        </row>
        <row r="89">
          <cell r="A89" t="str">
            <v>1.Заробiтна плата</v>
          </cell>
        </row>
        <row r="90">
          <cell r="A90" t="str">
            <v>2.Оплата працi робiтникiв</v>
          </cell>
        </row>
        <row r="91">
          <cell r="A91" t="str">
            <v xml:space="preserve">  кооперативiв</v>
          </cell>
        </row>
        <row r="92">
          <cell r="A92" t="str">
            <v>3.Доходи робiтникiв та служ-</v>
          </cell>
        </row>
        <row r="93">
          <cell r="A93" t="str">
            <v xml:space="preserve">  бовцiв вiд пiдприїмств та</v>
          </cell>
        </row>
        <row r="94">
          <cell r="A94" t="str">
            <v xml:space="preserve">  органiзацiй крiм зар.плати</v>
          </cell>
        </row>
        <row r="95">
          <cell r="A95" t="str">
            <v xml:space="preserve">4.Грошовi доходи вiд   </v>
          </cell>
        </row>
        <row r="96">
          <cell r="A96" t="str">
            <v xml:space="preserve">  колгоспiв            </v>
          </cell>
        </row>
        <row r="97">
          <cell r="A97" t="str">
            <v>5.Надходження вiд продажу</v>
          </cell>
        </row>
        <row r="98">
          <cell r="A98" t="str">
            <v xml:space="preserve">  продуктiв сiльсьгого госп.</v>
          </cell>
        </row>
        <row r="99">
          <cell r="A99" t="str">
            <v>Всього трудових доходiв</v>
          </cell>
        </row>
        <row r="100">
          <cell r="A100" t="str">
            <v>(рядки 1+2+3+4+5)</v>
          </cell>
        </row>
        <row r="101">
          <cell r="A101" t="str">
            <v>6.Пенсiј, допомоги,стипендiј</v>
          </cell>
        </row>
        <row r="102">
          <cell r="A102" t="str">
            <v xml:space="preserve">  та iншi надходження</v>
          </cell>
        </row>
        <row r="103">
          <cell r="A103" t="str">
            <v xml:space="preserve">     в тому числi:</v>
          </cell>
        </row>
        <row r="104">
          <cell r="A104" t="str">
            <v xml:space="preserve"> пенсiј, допомоги, стипендiј</v>
          </cell>
        </row>
        <row r="105">
          <cell r="A105" t="str">
            <v>Баланс</v>
          </cell>
        </row>
        <row r="106">
          <cell r="A106" t="str">
            <v>Б.ВИТРАТИ ТА ЗАОЩАДЖЕННЯ</v>
          </cell>
        </row>
        <row r="107">
          <cell r="A107" t="str">
            <v>1.Покупка товарiв та оплата</v>
          </cell>
        </row>
        <row r="108">
          <cell r="A108" t="str">
            <v xml:space="preserve">  послуг</v>
          </cell>
        </row>
        <row r="109">
          <cell r="A109" t="str">
            <v xml:space="preserve">    в тому числi:</v>
          </cell>
        </row>
        <row r="110">
          <cell r="A110" t="str">
            <v xml:space="preserve"> покупка товарiв       </v>
          </cell>
        </row>
        <row r="111">
          <cell r="A111" t="str">
            <v xml:space="preserve"> оплата послуг         </v>
          </cell>
        </row>
        <row r="112">
          <cell r="A112" t="str">
            <v>2.Обов'язковi платежi та</v>
          </cell>
        </row>
        <row r="113">
          <cell r="A113" t="str">
            <v xml:space="preserve">  добровiльнi внески</v>
          </cell>
        </row>
        <row r="114">
          <cell r="A114" t="str">
            <v xml:space="preserve">       iз них:</v>
          </cell>
        </row>
        <row r="115">
          <cell r="A115" t="str">
            <v xml:space="preserve"> прибутковий податок з </v>
          </cell>
        </row>
        <row r="116">
          <cell r="A116" t="str">
            <v xml:space="preserve"> населення             </v>
          </cell>
        </row>
        <row r="117">
          <cell r="A117" t="str">
            <v>3.Прирiст вкладiв,придбання</v>
          </cell>
        </row>
        <row r="118">
          <cell r="A118" t="str">
            <v xml:space="preserve">  облiгацiй Державној внутр.</v>
          </cell>
        </row>
        <row r="119">
          <cell r="A119" t="str">
            <v xml:space="preserve">  позики,iнш.цiнних паперiв  </v>
          </cell>
        </row>
        <row r="120">
          <cell r="A120" t="str">
            <v>Всього</v>
          </cell>
        </row>
        <row r="121">
          <cell r="A121" t="str">
            <v xml:space="preserve">В. Перевищення доходiв над </v>
          </cell>
        </row>
        <row r="122">
          <cell r="A122" t="str">
            <v xml:space="preserve">   витратами</v>
          </cell>
        </row>
        <row r="123">
          <cell r="A123" t="str">
            <v>Баланс</v>
          </cell>
        </row>
        <row r="124">
          <cell r="A124" t="str">
            <v>_x000C_</v>
          </cell>
        </row>
        <row r="130">
          <cell r="A130" t="str">
            <v>А. ГРОШОВI ДОХОДИ</v>
          </cell>
        </row>
        <row r="131">
          <cell r="A131" t="str">
            <v>1.Заробiтна плата</v>
          </cell>
        </row>
        <row r="132">
          <cell r="A132" t="str">
            <v>2.Оплата працi робiтникiв</v>
          </cell>
        </row>
        <row r="133">
          <cell r="A133" t="str">
            <v xml:space="preserve">  кооперативiв</v>
          </cell>
        </row>
        <row r="134">
          <cell r="A134" t="str">
            <v>3.Доходи робiтникiв та служ-</v>
          </cell>
        </row>
        <row r="135">
          <cell r="A135" t="str">
            <v xml:space="preserve">  бовцiв вiд пiдприїмств та</v>
          </cell>
        </row>
        <row r="136">
          <cell r="A136" t="str">
            <v xml:space="preserve">  органiзацiй крiм зар.плати</v>
          </cell>
        </row>
        <row r="137">
          <cell r="A137" t="str">
            <v xml:space="preserve">4.Грошовi доходи вiд   </v>
          </cell>
        </row>
        <row r="138">
          <cell r="A138" t="str">
            <v xml:space="preserve">  колгоспiв            </v>
          </cell>
        </row>
        <row r="139">
          <cell r="A139" t="str">
            <v>5.Надходження вiд продажу</v>
          </cell>
        </row>
        <row r="140">
          <cell r="A140" t="str">
            <v xml:space="preserve">  продуктiв сiльсьгого госп.</v>
          </cell>
        </row>
        <row r="141">
          <cell r="A141" t="str">
            <v>Всього трудових доходiв</v>
          </cell>
        </row>
        <row r="142">
          <cell r="A142" t="str">
            <v>(рядки 1+2+3+4+5)</v>
          </cell>
        </row>
        <row r="143">
          <cell r="A143" t="str">
            <v>6.Пенсiј, допомоги,стипендiј</v>
          </cell>
        </row>
        <row r="144">
          <cell r="A144" t="str">
            <v xml:space="preserve">  та iншi надходження</v>
          </cell>
        </row>
        <row r="145">
          <cell r="A145" t="str">
            <v xml:space="preserve">     в тому числi:</v>
          </cell>
        </row>
        <row r="146">
          <cell r="A146" t="str">
            <v xml:space="preserve"> пенсiј, допомоги, стипендiј</v>
          </cell>
        </row>
        <row r="147">
          <cell r="A147" t="str">
            <v>Баланс</v>
          </cell>
        </row>
        <row r="148">
          <cell r="A148" t="str">
            <v>Б.ВИТРАТИ ТА ЗАОЩАДЖЕННЯ</v>
          </cell>
        </row>
        <row r="149">
          <cell r="A149" t="str">
            <v>1.Покупка товарiв та оплата</v>
          </cell>
        </row>
        <row r="150">
          <cell r="A150" t="str">
            <v xml:space="preserve">  послуг</v>
          </cell>
        </row>
        <row r="151">
          <cell r="A151" t="str">
            <v xml:space="preserve">    в тому числi:</v>
          </cell>
        </row>
        <row r="152">
          <cell r="A152" t="str">
            <v xml:space="preserve"> покупка товарiв       </v>
          </cell>
        </row>
        <row r="153">
          <cell r="A153" t="str">
            <v xml:space="preserve"> оплата послуг         </v>
          </cell>
        </row>
        <row r="154">
          <cell r="A154" t="str">
            <v>2.Обов'язковi платежi та</v>
          </cell>
        </row>
        <row r="155">
          <cell r="A155" t="str">
            <v xml:space="preserve">  добровiльнi внески</v>
          </cell>
        </row>
        <row r="156">
          <cell r="A156" t="str">
            <v xml:space="preserve">       iз них:</v>
          </cell>
        </row>
        <row r="157">
          <cell r="A157" t="str">
            <v xml:space="preserve"> прибутковий податок з </v>
          </cell>
        </row>
        <row r="158">
          <cell r="A158" t="str">
            <v xml:space="preserve"> населення             </v>
          </cell>
        </row>
        <row r="159">
          <cell r="A159" t="str">
            <v>3.Прирiст вкладiв,придбання</v>
          </cell>
        </row>
        <row r="160">
          <cell r="A160" t="str">
            <v xml:space="preserve">  облiгацiй Державној внутр.</v>
          </cell>
        </row>
        <row r="161">
          <cell r="A161" t="str">
            <v xml:space="preserve">  позики,iнш.цiнних паперiв  </v>
          </cell>
        </row>
        <row r="162">
          <cell r="A162" t="str">
            <v>Всього</v>
          </cell>
        </row>
        <row r="163">
          <cell r="A163" t="str">
            <v xml:space="preserve">В. Перевищення доходiв над </v>
          </cell>
        </row>
        <row r="164">
          <cell r="A164" t="str">
            <v xml:space="preserve">   витратами</v>
          </cell>
        </row>
        <row r="165">
          <cell r="A165" t="str">
            <v>Баланс</v>
          </cell>
        </row>
        <row r="166">
          <cell r="A166" t="str">
            <v>_x000C_</v>
          </cell>
        </row>
      </sheetData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2">
          <cell r="F2" t="str">
            <v>Компания "Мама"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6">
          <cell r="E6" t="str">
            <v>31 декабря 2005 года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"/>
    </sheetNames>
    <sheetDataSet>
      <sheetData sheetId="0" refreshError="1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11)423+424"/>
      <sheetName val="Chart_of_accs"/>
    </sheetNames>
    <sheetDataSet>
      <sheetData sheetId="0" refreshError="1"/>
      <sheetData sheetId="1" refreshError="1">
        <row r="2">
          <cell r="G2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реестр заявок"/>
      <sheetName val="ЗКЛ"/>
      <sheetName val="реестр_заявок"/>
    </sheetNames>
    <sheetDataSet>
      <sheetData sheetId="0" refreshError="1"/>
      <sheetData sheetId="1" refreshError="1">
        <row r="2">
          <cell r="G2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  "/>
      <sheetName val="ВАТ"/>
      <sheetName val="ВАТ_фил"/>
      <sheetName val="210"/>
      <sheetName val="241,5"/>
      <sheetName val="област"/>
      <sheetName val="Сторно"/>
      <sheetName val="Пряма_труба"/>
      <sheetName val="БАЗА   (2)"/>
      <sheetName val="БАЗА   (3)"/>
      <sheetName val="БАЗА   (4)"/>
      <sheetName val="БАЗА   (5)"/>
      <sheetName val="БАЗА   (6)"/>
      <sheetName val="БАЗА   (7)"/>
      <sheetName val="БАЗА   (8)"/>
      <sheetName val="БАЗА   (9)"/>
      <sheetName val="БАЗА   (10)"/>
      <sheetName val="БАЗА   (12)"/>
      <sheetName val="БАЗА   (11)"/>
      <sheetName val="БАЗА   (13)"/>
      <sheetName val="БАЗА   (14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"/>
    </sheetNames>
    <sheetDataSet>
      <sheetData sheetId="0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  <pageSetUpPr fitToPage="1"/>
  </sheetPr>
  <dimension ref="A1:L340"/>
  <sheetViews>
    <sheetView tabSelected="1" view="pageBreakPreview" topLeftCell="A30" zoomScale="75" zoomScaleNormal="75" zoomScaleSheetLayoutView="75" workbookViewId="0">
      <selection activeCell="E80" sqref="E80"/>
    </sheetView>
  </sheetViews>
  <sheetFormatPr defaultRowHeight="30"/>
  <cols>
    <col min="1" max="1" width="86.42578125" style="7" customWidth="1"/>
    <col min="2" max="2" width="10.85546875" style="8" customWidth="1"/>
    <col min="3" max="3" width="15" style="8" customWidth="1"/>
    <col min="4" max="4" width="19.28515625" style="8" customWidth="1"/>
    <col min="5" max="5" width="18.42578125" style="8" customWidth="1"/>
    <col min="6" max="6" width="17.85546875" style="7" customWidth="1"/>
    <col min="7" max="7" width="18" style="7" customWidth="1"/>
    <col min="8" max="8" width="18.5703125" style="7" customWidth="1"/>
    <col min="9" max="9" width="18.140625" style="7" customWidth="1"/>
    <col min="10" max="10" width="18.85546875" style="7" customWidth="1"/>
    <col min="11" max="11" width="21.42578125" style="7" customWidth="1"/>
    <col min="12" max="12" width="9.140625" style="1" hidden="1" customWidth="1"/>
    <col min="13" max="13" width="9.7109375" style="1" bestFit="1" customWidth="1"/>
    <col min="14" max="16384" width="9.140625" style="1"/>
  </cols>
  <sheetData>
    <row r="1" spans="1:12" s="5" customFormat="1" ht="46.5" customHeight="1">
      <c r="B1" s="6"/>
      <c r="C1" s="6"/>
      <c r="D1" s="6"/>
      <c r="E1" s="6"/>
      <c r="G1" s="281" t="s">
        <v>211</v>
      </c>
      <c r="H1" s="281"/>
      <c r="I1" s="281"/>
      <c r="J1" s="281"/>
      <c r="K1" s="281"/>
    </row>
    <row r="2" spans="1:12" s="2" customFormat="1" ht="20.25" customHeight="1">
      <c r="A2" s="47"/>
      <c r="B2" s="48"/>
      <c r="C2" s="48"/>
      <c r="D2" s="48"/>
      <c r="E2" s="48"/>
      <c r="F2" s="47"/>
      <c r="G2" s="49"/>
      <c r="H2" s="49"/>
      <c r="I2" s="49"/>
      <c r="J2" s="49"/>
      <c r="K2" s="49"/>
    </row>
    <row r="3" spans="1:12" s="2" customFormat="1" ht="19.5">
      <c r="A3" s="47"/>
      <c r="B3" s="48"/>
      <c r="C3" s="48"/>
      <c r="D3" s="50"/>
      <c r="E3" s="50"/>
      <c r="F3" s="51"/>
      <c r="G3" s="51" t="s">
        <v>38</v>
      </c>
      <c r="H3" s="51"/>
      <c r="I3" s="51"/>
      <c r="J3" s="51"/>
      <c r="K3" s="47"/>
    </row>
    <row r="4" spans="1:12" s="2" customFormat="1" ht="24" customHeight="1">
      <c r="A4" s="47" t="s">
        <v>32</v>
      </c>
      <c r="B4" s="48"/>
      <c r="C4" s="48"/>
      <c r="D4" s="50"/>
      <c r="E4" s="50"/>
      <c r="F4" s="51"/>
      <c r="G4" s="51"/>
      <c r="H4" s="51"/>
      <c r="I4" s="51"/>
      <c r="J4" s="51"/>
      <c r="K4" s="47"/>
    </row>
    <row r="5" spans="1:12" s="2" customFormat="1" ht="24" customHeight="1">
      <c r="A5" s="47" t="s">
        <v>212</v>
      </c>
      <c r="B5" s="48"/>
      <c r="C5" s="48"/>
      <c r="D5" s="50"/>
      <c r="E5" s="50"/>
      <c r="F5" s="51"/>
      <c r="G5" s="51" t="s">
        <v>39</v>
      </c>
      <c r="H5" s="51"/>
      <c r="I5" s="51"/>
      <c r="J5" s="51"/>
      <c r="K5" s="47" t="s">
        <v>40</v>
      </c>
    </row>
    <row r="6" spans="1:12" s="2" customFormat="1" ht="24" customHeight="1">
      <c r="A6" s="47" t="s">
        <v>42</v>
      </c>
      <c r="B6" s="48"/>
      <c r="C6" s="48"/>
      <c r="D6" s="50"/>
      <c r="E6" s="50"/>
      <c r="F6" s="51"/>
      <c r="G6" s="51"/>
      <c r="H6" s="51"/>
      <c r="I6" s="51"/>
      <c r="J6" s="51"/>
      <c r="K6" s="47"/>
    </row>
    <row r="7" spans="1:12" s="2" customFormat="1" ht="24" customHeight="1" thickBot="1">
      <c r="A7" s="47" t="s">
        <v>246</v>
      </c>
      <c r="B7" s="48"/>
      <c r="C7" s="48"/>
      <c r="D7" s="50"/>
      <c r="E7" s="50"/>
      <c r="F7" s="51"/>
      <c r="G7" s="51"/>
      <c r="H7" s="51"/>
      <c r="I7" s="51"/>
      <c r="J7" s="51"/>
      <c r="K7" s="47"/>
    </row>
    <row r="8" spans="1:12" s="2" customFormat="1" ht="24" customHeight="1">
      <c r="A8" s="47" t="s">
        <v>31</v>
      </c>
      <c r="B8" s="48"/>
      <c r="C8" s="48"/>
      <c r="D8" s="50"/>
      <c r="E8" s="50"/>
      <c r="F8" s="51"/>
      <c r="G8" s="51"/>
      <c r="H8" s="47"/>
      <c r="I8" s="282" t="s">
        <v>21</v>
      </c>
      <c r="J8" s="283"/>
      <c r="K8" s="52"/>
      <c r="L8" s="11" t="s">
        <v>20</v>
      </c>
    </row>
    <row r="9" spans="1:12" s="2" customFormat="1" ht="24" customHeight="1">
      <c r="A9" s="47" t="s">
        <v>32</v>
      </c>
      <c r="B9" s="48"/>
      <c r="C9" s="48"/>
      <c r="D9" s="50"/>
      <c r="E9" s="50"/>
      <c r="F9" s="51"/>
      <c r="G9" s="51"/>
      <c r="H9" s="47"/>
      <c r="I9" s="284" t="s">
        <v>22</v>
      </c>
      <c r="J9" s="285"/>
      <c r="K9" s="53"/>
      <c r="L9" s="11"/>
    </row>
    <row r="10" spans="1:12" s="2" customFormat="1" ht="24" customHeight="1">
      <c r="A10" s="47" t="s">
        <v>41</v>
      </c>
      <c r="B10" s="48"/>
      <c r="C10" s="48"/>
      <c r="D10" s="50"/>
      <c r="E10" s="50"/>
      <c r="F10" s="51"/>
      <c r="G10" s="51"/>
      <c r="H10" s="47"/>
      <c r="I10" s="284" t="s">
        <v>23</v>
      </c>
      <c r="J10" s="285"/>
      <c r="K10" s="53"/>
      <c r="L10" s="11"/>
    </row>
    <row r="11" spans="1:12" s="2" customFormat="1" ht="24" customHeight="1">
      <c r="A11" s="47" t="s">
        <v>42</v>
      </c>
      <c r="B11" s="48"/>
      <c r="C11" s="48"/>
      <c r="D11" s="50"/>
      <c r="E11" s="50"/>
      <c r="F11" s="51"/>
      <c r="G11" s="51"/>
      <c r="H11" s="47"/>
      <c r="I11" s="284" t="s">
        <v>24</v>
      </c>
      <c r="J11" s="285"/>
      <c r="K11" s="53"/>
      <c r="L11" s="11"/>
    </row>
    <row r="12" spans="1:12" s="2" customFormat="1" ht="24" customHeight="1" thickBot="1">
      <c r="A12" s="47" t="s">
        <v>43</v>
      </c>
      <c r="B12" s="48"/>
      <c r="C12" s="48"/>
      <c r="D12" s="50"/>
      <c r="E12" s="50"/>
      <c r="F12" s="51"/>
      <c r="G12" s="51"/>
      <c r="H12" s="47"/>
      <c r="I12" s="297" t="s">
        <v>25</v>
      </c>
      <c r="J12" s="298"/>
      <c r="K12" s="54"/>
      <c r="L12" s="11"/>
    </row>
    <row r="13" spans="1:12" s="2" customFormat="1" ht="19.5">
      <c r="A13" s="47" t="s">
        <v>31</v>
      </c>
      <c r="B13" s="48"/>
      <c r="C13" s="48"/>
      <c r="D13" s="50"/>
      <c r="E13" s="50"/>
      <c r="F13" s="51"/>
      <c r="G13" s="51"/>
      <c r="H13" s="51"/>
      <c r="I13" s="51"/>
      <c r="J13" s="51"/>
      <c r="K13" s="47"/>
    </row>
    <row r="14" spans="1:12" s="2" customFormat="1" ht="18" customHeight="1" thickBot="1">
      <c r="A14" s="47"/>
      <c r="B14" s="300"/>
      <c r="C14" s="300"/>
      <c r="D14" s="300"/>
      <c r="E14" s="300"/>
      <c r="F14" s="300"/>
      <c r="G14" s="51"/>
      <c r="H14" s="51"/>
      <c r="I14" s="299"/>
      <c r="J14" s="299"/>
      <c r="K14" s="47"/>
    </row>
    <row r="15" spans="1:12" s="2" customFormat="1" ht="18" customHeight="1" thickBot="1">
      <c r="A15" s="55" t="s">
        <v>44</v>
      </c>
      <c r="B15" s="56"/>
      <c r="C15" s="56">
        <v>2020</v>
      </c>
      <c r="D15" s="57"/>
      <c r="E15" s="57"/>
      <c r="F15" s="57"/>
      <c r="G15" s="57"/>
      <c r="H15" s="57"/>
      <c r="I15" s="301" t="s">
        <v>16</v>
      </c>
      <c r="J15" s="302"/>
      <c r="K15" s="303"/>
      <c r="L15" s="12"/>
    </row>
    <row r="16" spans="1:12" s="2" customFormat="1" ht="18" customHeight="1" thickBot="1">
      <c r="A16" s="58" t="s">
        <v>45</v>
      </c>
      <c r="B16" s="59"/>
      <c r="C16" s="278" t="s">
        <v>287</v>
      </c>
      <c r="D16" s="279"/>
      <c r="E16" s="279"/>
      <c r="F16" s="279"/>
      <c r="G16" s="279"/>
      <c r="H16" s="280"/>
      <c r="I16" s="269" t="s">
        <v>46</v>
      </c>
      <c r="J16" s="270"/>
      <c r="K16" s="60">
        <v>43361465</v>
      </c>
      <c r="L16" s="12"/>
    </row>
    <row r="17" spans="1:12" s="2" customFormat="1" ht="18" customHeight="1" thickBot="1">
      <c r="A17" s="58" t="s">
        <v>47</v>
      </c>
      <c r="B17" s="59"/>
      <c r="C17" s="278" t="s">
        <v>288</v>
      </c>
      <c r="D17" s="279"/>
      <c r="E17" s="279"/>
      <c r="F17" s="279"/>
      <c r="G17" s="279"/>
      <c r="H17" s="280"/>
      <c r="I17" s="269" t="s">
        <v>12</v>
      </c>
      <c r="J17" s="270"/>
      <c r="K17" s="60"/>
      <c r="L17" s="12"/>
    </row>
    <row r="18" spans="1:12" s="2" customFormat="1" ht="18" customHeight="1" thickBot="1">
      <c r="A18" s="58" t="s">
        <v>6</v>
      </c>
      <c r="B18" s="59"/>
      <c r="C18" s="278" t="s">
        <v>289</v>
      </c>
      <c r="D18" s="279"/>
      <c r="E18" s="279"/>
      <c r="F18" s="279"/>
      <c r="G18" s="279"/>
      <c r="H18" s="280"/>
      <c r="I18" s="269" t="s">
        <v>11</v>
      </c>
      <c r="J18" s="270"/>
      <c r="K18" s="60">
        <v>2610100000</v>
      </c>
      <c r="L18" s="12"/>
    </row>
    <row r="19" spans="1:12" s="2" customFormat="1" ht="18" customHeight="1" thickBot="1">
      <c r="A19" s="58" t="s">
        <v>48</v>
      </c>
      <c r="B19" s="59"/>
      <c r="C19" s="278" t="s">
        <v>290</v>
      </c>
      <c r="D19" s="279"/>
      <c r="E19" s="279"/>
      <c r="F19" s="279"/>
      <c r="G19" s="279"/>
      <c r="H19" s="280"/>
      <c r="I19" s="269" t="s">
        <v>4</v>
      </c>
      <c r="J19" s="270"/>
      <c r="K19" s="60"/>
      <c r="L19" s="12"/>
    </row>
    <row r="20" spans="1:12" s="2" customFormat="1" ht="18" customHeight="1" thickBot="1">
      <c r="A20" s="58" t="s">
        <v>49</v>
      </c>
      <c r="B20" s="59"/>
      <c r="C20" s="278" t="s">
        <v>291</v>
      </c>
      <c r="D20" s="279"/>
      <c r="E20" s="279"/>
      <c r="F20" s="279"/>
      <c r="G20" s="279"/>
      <c r="H20" s="280"/>
      <c r="I20" s="269" t="s">
        <v>3</v>
      </c>
      <c r="J20" s="270"/>
      <c r="K20" s="60"/>
      <c r="L20" s="12"/>
    </row>
    <row r="21" spans="1:12" s="2" customFormat="1" ht="18" customHeight="1" thickBot="1">
      <c r="A21" s="58" t="s">
        <v>50</v>
      </c>
      <c r="B21" s="59"/>
      <c r="C21" s="278"/>
      <c r="D21" s="279"/>
      <c r="E21" s="279"/>
      <c r="F21" s="279"/>
      <c r="G21" s="279"/>
      <c r="H21" s="280"/>
      <c r="I21" s="269" t="s">
        <v>51</v>
      </c>
      <c r="J21" s="270"/>
      <c r="K21" s="60" t="s">
        <v>295</v>
      </c>
      <c r="L21" s="12"/>
    </row>
    <row r="22" spans="1:12" s="2" customFormat="1" ht="18" customHeight="1" thickBot="1">
      <c r="A22" s="58" t="s">
        <v>52</v>
      </c>
      <c r="B22" s="274" t="s">
        <v>56</v>
      </c>
      <c r="C22" s="275"/>
      <c r="D22" s="275"/>
      <c r="E22" s="275"/>
      <c r="F22" s="275"/>
      <c r="G22" s="275"/>
      <c r="H22" s="275"/>
      <c r="I22" s="61"/>
      <c r="J22" s="62"/>
      <c r="K22" s="60"/>
      <c r="L22" s="13"/>
    </row>
    <row r="23" spans="1:12" s="2" customFormat="1" ht="18" customHeight="1" thickBot="1">
      <c r="A23" s="58" t="s">
        <v>7</v>
      </c>
      <c r="B23" s="59"/>
      <c r="C23" s="278" t="s">
        <v>292</v>
      </c>
      <c r="D23" s="279"/>
      <c r="E23" s="279"/>
      <c r="F23" s="279"/>
      <c r="G23" s="279"/>
      <c r="H23" s="280"/>
      <c r="I23" s="61"/>
      <c r="J23" s="62"/>
      <c r="K23" s="60"/>
      <c r="L23" s="12"/>
    </row>
    <row r="24" spans="1:12" s="2" customFormat="1" ht="18" customHeight="1" thickBot="1">
      <c r="A24" s="76" t="s">
        <v>213</v>
      </c>
      <c r="B24" s="59"/>
      <c r="C24" s="278">
        <v>189.75</v>
      </c>
      <c r="D24" s="279"/>
      <c r="E24" s="279"/>
      <c r="F24" s="279"/>
      <c r="G24" s="279"/>
      <c r="H24" s="280"/>
      <c r="I24" s="269" t="s">
        <v>13</v>
      </c>
      <c r="J24" s="270"/>
      <c r="K24" s="60"/>
      <c r="L24" s="12"/>
    </row>
    <row r="25" spans="1:12" s="2" customFormat="1" ht="18" customHeight="1" thickBot="1">
      <c r="A25" s="58" t="s">
        <v>53</v>
      </c>
      <c r="B25" s="59"/>
      <c r="C25" s="278" t="s">
        <v>293</v>
      </c>
      <c r="D25" s="279"/>
      <c r="E25" s="279"/>
      <c r="F25" s="279"/>
      <c r="G25" s="279"/>
      <c r="H25" s="280"/>
      <c r="I25" s="269" t="s">
        <v>14</v>
      </c>
      <c r="J25" s="270"/>
      <c r="K25" s="60"/>
      <c r="L25" s="12"/>
    </row>
    <row r="26" spans="1:12" s="2" customFormat="1" ht="18" customHeight="1" thickBot="1">
      <c r="A26" s="58" t="s">
        <v>54</v>
      </c>
      <c r="B26" s="59"/>
      <c r="C26" s="278">
        <v>342752352</v>
      </c>
      <c r="D26" s="279"/>
      <c r="E26" s="279"/>
      <c r="F26" s="279"/>
      <c r="G26" s="279"/>
      <c r="H26" s="280"/>
      <c r="I26" s="63"/>
      <c r="J26" s="63"/>
      <c r="K26" s="63"/>
      <c r="L26" s="13"/>
    </row>
    <row r="27" spans="1:12" s="2" customFormat="1" ht="18" customHeight="1" thickBot="1">
      <c r="A27" s="58" t="s">
        <v>55</v>
      </c>
      <c r="B27" s="64"/>
      <c r="C27" s="286" t="s">
        <v>294</v>
      </c>
      <c r="D27" s="287"/>
      <c r="E27" s="287"/>
      <c r="F27" s="287"/>
      <c r="G27" s="287"/>
      <c r="H27" s="288"/>
      <c r="I27" s="47"/>
      <c r="J27" s="47"/>
      <c r="K27" s="47"/>
    </row>
    <row r="28" spans="1:12" s="2" customFormat="1" ht="15" customHeight="1">
      <c r="A28" s="14"/>
      <c r="B28" s="4"/>
      <c r="C28" s="4"/>
      <c r="D28" s="4"/>
      <c r="E28" s="4"/>
    </row>
    <row r="29" spans="1:12" s="2" customFormat="1" ht="23.25" customHeight="1">
      <c r="A29" s="271" t="s">
        <v>297</v>
      </c>
      <c r="B29" s="271"/>
      <c r="C29" s="271"/>
      <c r="D29" s="271"/>
      <c r="E29" s="271"/>
      <c r="F29" s="271"/>
      <c r="G29" s="271"/>
      <c r="H29" s="271"/>
      <c r="I29" s="271"/>
      <c r="J29" s="271"/>
      <c r="K29" s="271"/>
      <c r="L29" s="271"/>
    </row>
    <row r="30" spans="1:12" s="2" customFormat="1" ht="28.5" customHeight="1" thickBot="1">
      <c r="A30" s="3"/>
      <c r="B30" s="15"/>
      <c r="C30" s="15"/>
      <c r="D30" s="16"/>
      <c r="E30" s="16"/>
      <c r="F30" s="16"/>
      <c r="G30" s="65" t="s">
        <v>90</v>
      </c>
      <c r="H30" s="16"/>
      <c r="I30" s="16"/>
      <c r="J30" s="16"/>
      <c r="K30" s="16"/>
      <c r="L30" s="16" t="s">
        <v>26</v>
      </c>
    </row>
    <row r="31" spans="1:12" s="10" customFormat="1" ht="20.100000000000001" customHeight="1" thickBot="1">
      <c r="A31" s="289" t="s">
        <v>17</v>
      </c>
      <c r="B31" s="291" t="s">
        <v>215</v>
      </c>
      <c r="C31" s="276" t="s">
        <v>216</v>
      </c>
      <c r="D31" s="293" t="s">
        <v>296</v>
      </c>
      <c r="E31" s="293"/>
      <c r="F31" s="293"/>
      <c r="G31" s="294"/>
      <c r="H31" s="293" t="s">
        <v>91</v>
      </c>
      <c r="I31" s="293"/>
      <c r="J31" s="293"/>
      <c r="K31" s="294"/>
      <c r="L31" s="272" t="s">
        <v>15</v>
      </c>
    </row>
    <row r="32" spans="1:12" s="10" customFormat="1" ht="70.5" customHeight="1" thickBot="1">
      <c r="A32" s="290"/>
      <c r="B32" s="292"/>
      <c r="C32" s="277"/>
      <c r="D32" s="66" t="s">
        <v>92</v>
      </c>
      <c r="E32" s="66" t="s">
        <v>93</v>
      </c>
      <c r="F32" s="66" t="s">
        <v>94</v>
      </c>
      <c r="G32" s="66" t="s">
        <v>95</v>
      </c>
      <c r="H32" s="66" t="s">
        <v>92</v>
      </c>
      <c r="I32" s="66" t="s">
        <v>93</v>
      </c>
      <c r="J32" s="66" t="s">
        <v>94</v>
      </c>
      <c r="K32" s="67" t="s">
        <v>286</v>
      </c>
      <c r="L32" s="273"/>
    </row>
    <row r="33" spans="1:12" s="10" customFormat="1" ht="20.100000000000001" customHeight="1" thickBot="1">
      <c r="A33" s="78">
        <v>1</v>
      </c>
      <c r="B33" s="79">
        <v>2</v>
      </c>
      <c r="C33" s="107">
        <v>3</v>
      </c>
      <c r="D33" s="170">
        <v>3</v>
      </c>
      <c r="E33" s="75">
        <v>4</v>
      </c>
      <c r="F33" s="75">
        <v>5</v>
      </c>
      <c r="G33" s="75">
        <v>6</v>
      </c>
      <c r="H33" s="75">
        <v>7</v>
      </c>
      <c r="I33" s="75">
        <v>8</v>
      </c>
      <c r="J33" s="75">
        <v>9</v>
      </c>
      <c r="K33" s="75">
        <v>10</v>
      </c>
      <c r="L33" s="17">
        <v>11</v>
      </c>
    </row>
    <row r="34" spans="1:12" s="18" customFormat="1" ht="22.5" customHeight="1" thickBot="1">
      <c r="A34" s="101" t="s">
        <v>58</v>
      </c>
      <c r="B34" s="102">
        <v>1</v>
      </c>
      <c r="C34" s="221">
        <v>1000</v>
      </c>
      <c r="D34" s="171"/>
      <c r="E34" s="186"/>
      <c r="F34" s="180"/>
      <c r="G34" s="147"/>
      <c r="H34" s="148"/>
      <c r="I34" s="146"/>
      <c r="J34" s="146"/>
      <c r="K34" s="149"/>
      <c r="L34" s="19"/>
    </row>
    <row r="35" spans="1:12" s="20" customFormat="1" ht="19.5" customHeight="1" thickBot="1">
      <c r="A35" s="103" t="s">
        <v>217</v>
      </c>
      <c r="B35" s="104">
        <f>B34+1</f>
        <v>2</v>
      </c>
      <c r="C35" s="221">
        <v>1010</v>
      </c>
      <c r="D35" s="108">
        <v>6021.1</v>
      </c>
      <c r="E35" s="246">
        <f>E37+E38+E36+E42+E43</f>
        <v>6571.8</v>
      </c>
      <c r="F35" s="227">
        <f>F37+F38+F36+F42+F43</f>
        <v>550.69999999999982</v>
      </c>
      <c r="G35" s="226">
        <f>F35/D35*100</f>
        <v>9.1461693046121102</v>
      </c>
      <c r="H35" s="228">
        <v>20591.400000000001</v>
      </c>
      <c r="I35" s="228">
        <f>I37+I38+I36+I42+I43</f>
        <v>20162.8</v>
      </c>
      <c r="J35" s="228">
        <f>I35-H35</f>
        <v>-428.60000000000218</v>
      </c>
      <c r="K35" s="226">
        <f>J35/H35*100</f>
        <v>-2.0814514797439809</v>
      </c>
      <c r="L35" s="41"/>
    </row>
    <row r="36" spans="1:12" s="21" customFormat="1" ht="18" customHeight="1" thickBot="1">
      <c r="A36" s="77" t="s">
        <v>214</v>
      </c>
      <c r="B36" s="82">
        <f t="shared" ref="B36:B99" si="0">B35+1</f>
        <v>3</v>
      </c>
      <c r="C36" s="209">
        <v>1020</v>
      </c>
      <c r="D36" s="109"/>
      <c r="E36" s="187"/>
      <c r="F36" s="138"/>
      <c r="G36" s="226"/>
      <c r="H36" s="138">
        <v>3887</v>
      </c>
      <c r="I36" s="139">
        <v>3887</v>
      </c>
      <c r="J36" s="139">
        <f>I36-H36</f>
        <v>0</v>
      </c>
      <c r="K36" s="150">
        <f t="shared" ref="K36:K99" si="1">J36/H36*100</f>
        <v>0</v>
      </c>
      <c r="L36" s="23"/>
    </row>
    <row r="37" spans="1:12" s="21" customFormat="1" ht="21" thickBot="1">
      <c r="A37" s="77" t="s">
        <v>96</v>
      </c>
      <c r="B37" s="83">
        <f t="shared" si="0"/>
        <v>4</v>
      </c>
      <c r="C37" s="209">
        <v>1030</v>
      </c>
      <c r="D37" s="117">
        <v>1966.6</v>
      </c>
      <c r="E37" s="245">
        <v>1966.6</v>
      </c>
      <c r="F37" s="70">
        <f>E37-D37</f>
        <v>0</v>
      </c>
      <c r="G37" s="226">
        <f t="shared" ref="G37:G99" si="2">F37/D37*100</f>
        <v>0</v>
      </c>
      <c r="H37" s="70">
        <v>3347.1</v>
      </c>
      <c r="I37" s="43">
        <v>3347.1</v>
      </c>
      <c r="J37" s="139">
        <f t="shared" ref="J37:J99" si="3">I37-H37</f>
        <v>0</v>
      </c>
      <c r="K37" s="150">
        <f t="shared" si="1"/>
        <v>0</v>
      </c>
      <c r="L37" s="23"/>
    </row>
    <row r="38" spans="1:12" s="21" customFormat="1" ht="21" thickBot="1">
      <c r="A38" s="77" t="s">
        <v>136</v>
      </c>
      <c r="B38" s="83">
        <f t="shared" si="0"/>
        <v>5</v>
      </c>
      <c r="C38" s="209">
        <v>1040</v>
      </c>
      <c r="D38" s="237">
        <v>1842</v>
      </c>
      <c r="E38" s="245">
        <v>1976.5</v>
      </c>
      <c r="F38" s="70">
        <f t="shared" ref="F38:F47" si="4">E38-D38</f>
        <v>134.5</v>
      </c>
      <c r="G38" s="226">
        <f t="shared" si="2"/>
        <v>7.3018458197611293</v>
      </c>
      <c r="H38" s="70">
        <v>6170.9</v>
      </c>
      <c r="I38" s="43">
        <v>5742.3</v>
      </c>
      <c r="J38" s="139">
        <f t="shared" si="3"/>
        <v>-428.59999999999945</v>
      </c>
      <c r="K38" s="226">
        <f t="shared" si="1"/>
        <v>-6.9455022768153674</v>
      </c>
      <c r="L38" s="24"/>
    </row>
    <row r="39" spans="1:12" s="21" customFormat="1" ht="18" customHeight="1" thickBot="1">
      <c r="A39" s="84" t="s">
        <v>137</v>
      </c>
      <c r="B39" s="83">
        <f t="shared" si="0"/>
        <v>6</v>
      </c>
      <c r="C39" s="210" t="s">
        <v>138</v>
      </c>
      <c r="D39" s="110">
        <v>181.1</v>
      </c>
      <c r="E39" s="245">
        <v>105.2</v>
      </c>
      <c r="F39" s="70">
        <f t="shared" si="4"/>
        <v>-75.899999999999991</v>
      </c>
      <c r="G39" s="226">
        <f t="shared" si="2"/>
        <v>-41.910546659304245</v>
      </c>
      <c r="H39" s="70">
        <v>851.6</v>
      </c>
      <c r="I39" s="243">
        <v>430.4</v>
      </c>
      <c r="J39" s="139">
        <f t="shared" si="3"/>
        <v>-421.20000000000005</v>
      </c>
      <c r="K39" s="226">
        <f t="shared" si="1"/>
        <v>-49.459840300610622</v>
      </c>
      <c r="L39" s="24"/>
    </row>
    <row r="40" spans="1:12" s="21" customFormat="1" ht="18" customHeight="1" thickBot="1">
      <c r="A40" s="84" t="s">
        <v>139</v>
      </c>
      <c r="B40" s="83">
        <f t="shared" si="0"/>
        <v>7</v>
      </c>
      <c r="C40" s="210" t="s">
        <v>140</v>
      </c>
      <c r="D40" s="110"/>
      <c r="E40" s="188"/>
      <c r="F40" s="70">
        <f t="shared" si="4"/>
        <v>0</v>
      </c>
      <c r="G40" s="226"/>
      <c r="H40" s="70"/>
      <c r="I40" s="43"/>
      <c r="J40" s="139">
        <f t="shared" si="3"/>
        <v>0</v>
      </c>
      <c r="K40" s="264"/>
      <c r="L40" s="24"/>
    </row>
    <row r="41" spans="1:12" s="21" customFormat="1" ht="18" customHeight="1" thickBot="1">
      <c r="A41" s="84" t="s">
        <v>141</v>
      </c>
      <c r="B41" s="83">
        <f t="shared" si="0"/>
        <v>8</v>
      </c>
      <c r="C41" s="210" t="s">
        <v>142</v>
      </c>
      <c r="D41" s="110">
        <v>1660.9</v>
      </c>
      <c r="E41" s="245">
        <v>1871.3</v>
      </c>
      <c r="F41" s="70">
        <f t="shared" si="4"/>
        <v>210.39999999999986</v>
      </c>
      <c r="G41" s="226">
        <f t="shared" si="2"/>
        <v>12.667830694201928</v>
      </c>
      <c r="H41" s="70">
        <v>5319.3</v>
      </c>
      <c r="I41" s="43">
        <v>5311.9</v>
      </c>
      <c r="J41" s="139">
        <f t="shared" si="3"/>
        <v>-7.4000000000005457</v>
      </c>
      <c r="K41" s="226">
        <f t="shared" si="1"/>
        <v>-0.13911604910421571</v>
      </c>
      <c r="L41" s="24"/>
    </row>
    <row r="42" spans="1:12" s="21" customFormat="1" ht="18" customHeight="1" thickBot="1">
      <c r="A42" s="85" t="s">
        <v>143</v>
      </c>
      <c r="B42" s="83">
        <f t="shared" si="0"/>
        <v>9</v>
      </c>
      <c r="C42" s="209">
        <v>1050</v>
      </c>
      <c r="D42" s="237">
        <v>135</v>
      </c>
      <c r="E42" s="245">
        <v>355</v>
      </c>
      <c r="F42" s="70">
        <f t="shared" si="4"/>
        <v>220</v>
      </c>
      <c r="G42" s="226">
        <f t="shared" si="2"/>
        <v>162.96296296296296</v>
      </c>
      <c r="H42" s="70">
        <v>540</v>
      </c>
      <c r="I42" s="43">
        <v>540</v>
      </c>
      <c r="J42" s="139">
        <f t="shared" si="3"/>
        <v>0</v>
      </c>
      <c r="K42" s="150">
        <f t="shared" si="1"/>
        <v>0</v>
      </c>
      <c r="L42" s="24"/>
    </row>
    <row r="43" spans="1:12" s="21" customFormat="1" ht="18" customHeight="1" thickBot="1">
      <c r="A43" s="85" t="s">
        <v>57</v>
      </c>
      <c r="B43" s="83">
        <f t="shared" si="0"/>
        <v>10</v>
      </c>
      <c r="C43" s="209">
        <v>1060</v>
      </c>
      <c r="D43" s="117">
        <v>2077.5</v>
      </c>
      <c r="E43" s="245">
        <v>2273.6999999999998</v>
      </c>
      <c r="F43" s="70">
        <f t="shared" si="4"/>
        <v>196.19999999999982</v>
      </c>
      <c r="G43" s="226">
        <f t="shared" si="2"/>
        <v>9.4440433212996311</v>
      </c>
      <c r="H43" s="70">
        <v>6646.4</v>
      </c>
      <c r="I43" s="43">
        <v>6646.4</v>
      </c>
      <c r="J43" s="139">
        <f t="shared" si="3"/>
        <v>0</v>
      </c>
      <c r="K43" s="226">
        <f t="shared" si="1"/>
        <v>0</v>
      </c>
      <c r="L43" s="24"/>
    </row>
    <row r="44" spans="1:12" s="21" customFormat="1" ht="18" customHeight="1" thickBot="1">
      <c r="A44" s="84" t="s">
        <v>27</v>
      </c>
      <c r="B44" s="83">
        <f t="shared" si="0"/>
        <v>11</v>
      </c>
      <c r="C44" s="210" t="s">
        <v>99</v>
      </c>
      <c r="D44" s="110"/>
      <c r="E44" s="188"/>
      <c r="F44" s="70">
        <f t="shared" si="4"/>
        <v>0</v>
      </c>
      <c r="G44" s="226"/>
      <c r="H44" s="70"/>
      <c r="I44" s="43"/>
      <c r="J44" s="139">
        <f t="shared" si="3"/>
        <v>0</v>
      </c>
      <c r="K44" s="150"/>
      <c r="L44" s="42"/>
    </row>
    <row r="45" spans="1:12" s="20" customFormat="1" ht="18" customHeight="1" thickBot="1">
      <c r="A45" s="84" t="s">
        <v>28</v>
      </c>
      <c r="B45" s="83">
        <f t="shared" si="0"/>
        <v>12</v>
      </c>
      <c r="C45" s="210" t="s">
        <v>144</v>
      </c>
      <c r="D45" s="110"/>
      <c r="E45" s="189"/>
      <c r="F45" s="70">
        <f t="shared" si="4"/>
        <v>0</v>
      </c>
      <c r="G45" s="226"/>
      <c r="H45" s="73"/>
      <c r="I45" s="45"/>
      <c r="J45" s="139">
        <f t="shared" si="3"/>
        <v>0</v>
      </c>
      <c r="K45" s="150"/>
      <c r="L45" s="26"/>
    </row>
    <row r="46" spans="1:12" s="21" customFormat="1" ht="18" customHeight="1" thickBot="1">
      <c r="A46" s="84" t="s">
        <v>218</v>
      </c>
      <c r="B46" s="83">
        <f t="shared" si="0"/>
        <v>13</v>
      </c>
      <c r="C46" s="210" t="s">
        <v>145</v>
      </c>
      <c r="D46" s="110"/>
      <c r="E46" s="188"/>
      <c r="F46" s="70">
        <f t="shared" si="4"/>
        <v>0</v>
      </c>
      <c r="G46" s="226"/>
      <c r="H46" s="70"/>
      <c r="I46" s="43"/>
      <c r="J46" s="139">
        <f t="shared" si="3"/>
        <v>0</v>
      </c>
      <c r="K46" s="150"/>
      <c r="L46" s="22"/>
    </row>
    <row r="47" spans="1:12" s="21" customFormat="1" ht="18" customHeight="1" thickBot="1">
      <c r="A47" s="86" t="s">
        <v>97</v>
      </c>
      <c r="B47" s="83">
        <f t="shared" si="0"/>
        <v>14</v>
      </c>
      <c r="C47" s="210" t="s">
        <v>146</v>
      </c>
      <c r="D47" s="110">
        <v>2076.1</v>
      </c>
      <c r="E47" s="190">
        <v>2272.3000000000002</v>
      </c>
      <c r="F47" s="70">
        <f t="shared" si="4"/>
        <v>196.20000000000027</v>
      </c>
      <c r="G47" s="226">
        <f t="shared" si="2"/>
        <v>9.4504118298733335</v>
      </c>
      <c r="H47" s="70">
        <v>6497.1</v>
      </c>
      <c r="I47" s="43">
        <v>6599</v>
      </c>
      <c r="J47" s="139">
        <f t="shared" si="3"/>
        <v>101.89999999999964</v>
      </c>
      <c r="K47" s="226">
        <f t="shared" si="1"/>
        <v>1.5683920518385068</v>
      </c>
      <c r="L47" s="23"/>
    </row>
    <row r="48" spans="1:12" s="21" customFormat="1" ht="18" customHeight="1" thickBot="1">
      <c r="A48" s="87" t="s">
        <v>147</v>
      </c>
      <c r="B48" s="83">
        <f t="shared" si="0"/>
        <v>15</v>
      </c>
      <c r="C48" s="211" t="s">
        <v>148</v>
      </c>
      <c r="D48" s="110">
        <v>1.4</v>
      </c>
      <c r="E48" s="190">
        <v>1.4</v>
      </c>
      <c r="F48" s="70">
        <f>E48-D48</f>
        <v>0</v>
      </c>
      <c r="G48" s="226">
        <f>F48/D48*100</f>
        <v>0</v>
      </c>
      <c r="H48" s="70">
        <v>149.30000000000001</v>
      </c>
      <c r="I48" s="43">
        <v>47.4</v>
      </c>
      <c r="J48" s="139">
        <f t="shared" si="3"/>
        <v>-101.9</v>
      </c>
      <c r="K48" s="226">
        <f t="shared" si="1"/>
        <v>-68.251841929002012</v>
      </c>
      <c r="L48" s="24"/>
    </row>
    <row r="49" spans="1:12" s="21" customFormat="1" ht="36" customHeight="1" thickBot="1">
      <c r="A49" s="88" t="s">
        <v>219</v>
      </c>
      <c r="B49" s="83">
        <f t="shared" si="0"/>
        <v>16</v>
      </c>
      <c r="C49" s="212" t="s">
        <v>220</v>
      </c>
      <c r="D49" s="110"/>
      <c r="E49" s="190"/>
      <c r="F49" s="168"/>
      <c r="G49" s="226"/>
      <c r="H49" s="70"/>
      <c r="I49" s="43"/>
      <c r="J49" s="139">
        <f t="shared" si="3"/>
        <v>0</v>
      </c>
      <c r="K49" s="150"/>
      <c r="L49" s="24"/>
    </row>
    <row r="50" spans="1:12" s="21" customFormat="1" ht="42" customHeight="1" thickBot="1">
      <c r="A50" s="84" t="s">
        <v>150</v>
      </c>
      <c r="B50" s="89">
        <f t="shared" si="0"/>
        <v>17</v>
      </c>
      <c r="C50" s="210" t="s">
        <v>149</v>
      </c>
      <c r="D50" s="110"/>
      <c r="E50" s="190"/>
      <c r="F50" s="168"/>
      <c r="G50" s="226"/>
      <c r="H50" s="70"/>
      <c r="I50" s="43"/>
      <c r="J50" s="139">
        <f t="shared" si="3"/>
        <v>0</v>
      </c>
      <c r="K50" s="150"/>
      <c r="L50" s="24"/>
    </row>
    <row r="51" spans="1:12" s="21" customFormat="1" ht="18" customHeight="1" thickBot="1">
      <c r="A51" s="85" t="s">
        <v>221</v>
      </c>
      <c r="B51" s="83">
        <v>18</v>
      </c>
      <c r="C51" s="209">
        <v>1070</v>
      </c>
      <c r="D51" s="172"/>
      <c r="E51" s="190"/>
      <c r="F51" s="168"/>
      <c r="G51" s="226"/>
      <c r="H51" s="70"/>
      <c r="I51" s="43"/>
      <c r="J51" s="139"/>
      <c r="K51" s="150"/>
      <c r="L51" s="24"/>
    </row>
    <row r="52" spans="1:12" s="21" customFormat="1" ht="18" customHeight="1" thickBot="1">
      <c r="A52" s="77" t="s">
        <v>222</v>
      </c>
      <c r="B52" s="90">
        <v>19</v>
      </c>
      <c r="C52" s="213">
        <v>1080</v>
      </c>
      <c r="D52" s="118"/>
      <c r="E52" s="191">
        <v>557.9</v>
      </c>
      <c r="F52" s="247">
        <f>E52-D52</f>
        <v>557.9</v>
      </c>
      <c r="G52" s="226"/>
      <c r="H52" s="125">
        <v>196.2</v>
      </c>
      <c r="I52" s="126">
        <v>196.2</v>
      </c>
      <c r="J52" s="139">
        <f t="shared" si="3"/>
        <v>0</v>
      </c>
      <c r="K52" s="150"/>
      <c r="L52" s="24"/>
    </row>
    <row r="53" spans="1:12" s="21" customFormat="1" ht="26.25" customHeight="1" thickBot="1">
      <c r="A53" s="103" t="s">
        <v>98</v>
      </c>
      <c r="B53" s="104">
        <v>20</v>
      </c>
      <c r="C53" s="221">
        <v>1100</v>
      </c>
      <c r="D53" s="137">
        <v>6404.2</v>
      </c>
      <c r="E53" s="256">
        <f>E69+E96+E107</f>
        <v>6758.7</v>
      </c>
      <c r="F53" s="247">
        <f t="shared" ref="F53:F114" si="5">E53-D53</f>
        <v>354.5</v>
      </c>
      <c r="G53" s="226">
        <f t="shared" si="2"/>
        <v>5.5354298741450929</v>
      </c>
      <c r="H53" s="143">
        <v>20417.099999999999</v>
      </c>
      <c r="I53" s="144">
        <f>I54+I69+I96+I107</f>
        <v>19988.5</v>
      </c>
      <c r="J53" s="144">
        <f>J54+J69+J96+J107</f>
        <v>-428.59999999999945</v>
      </c>
      <c r="K53" s="226">
        <f t="shared" si="1"/>
        <v>-2.0992207512330325</v>
      </c>
      <c r="L53" s="24"/>
    </row>
    <row r="54" spans="1:12" s="21" customFormat="1" ht="26.25" customHeight="1" thickBot="1">
      <c r="A54" s="136" t="s">
        <v>214</v>
      </c>
      <c r="B54" s="104">
        <f t="shared" si="0"/>
        <v>21</v>
      </c>
      <c r="C54" s="222">
        <v>1110</v>
      </c>
      <c r="D54" s="173"/>
      <c r="E54" s="192"/>
      <c r="F54" s="247">
        <f t="shared" si="5"/>
        <v>0</v>
      </c>
      <c r="G54" s="226"/>
      <c r="H54" s="141">
        <v>3887</v>
      </c>
      <c r="I54" s="142">
        <v>3887</v>
      </c>
      <c r="J54" s="244">
        <f t="shared" si="3"/>
        <v>0</v>
      </c>
      <c r="K54" s="150">
        <f t="shared" si="1"/>
        <v>0</v>
      </c>
      <c r="L54" s="24"/>
    </row>
    <row r="55" spans="1:12" s="21" customFormat="1" ht="19.5" customHeight="1" thickBot="1">
      <c r="A55" s="77" t="s">
        <v>59</v>
      </c>
      <c r="B55" s="82">
        <f t="shared" si="0"/>
        <v>22</v>
      </c>
      <c r="C55" s="209" t="s">
        <v>114</v>
      </c>
      <c r="D55" s="109"/>
      <c r="E55" s="193"/>
      <c r="F55" s="247"/>
      <c r="G55" s="226"/>
      <c r="H55" s="138">
        <v>3060</v>
      </c>
      <c r="I55" s="139">
        <v>3060</v>
      </c>
      <c r="J55" s="139">
        <f t="shared" si="3"/>
        <v>0</v>
      </c>
      <c r="K55" s="150">
        <f t="shared" si="1"/>
        <v>0</v>
      </c>
      <c r="L55" s="24"/>
    </row>
    <row r="56" spans="1:12" s="21" customFormat="1" ht="19.5" customHeight="1" thickBot="1">
      <c r="A56" s="85" t="s">
        <v>60</v>
      </c>
      <c r="B56" s="83">
        <f t="shared" si="0"/>
        <v>23</v>
      </c>
      <c r="C56" s="209" t="s">
        <v>124</v>
      </c>
      <c r="D56" s="117"/>
      <c r="E56" s="194"/>
      <c r="F56" s="247"/>
      <c r="G56" s="226"/>
      <c r="H56" s="70">
        <v>673</v>
      </c>
      <c r="I56" s="43">
        <v>673</v>
      </c>
      <c r="J56" s="139">
        <f t="shared" si="3"/>
        <v>0</v>
      </c>
      <c r="K56" s="150">
        <f t="shared" si="1"/>
        <v>0</v>
      </c>
      <c r="L56" s="24"/>
    </row>
    <row r="57" spans="1:12" s="21" customFormat="1" ht="19.5" customHeight="1" thickBot="1">
      <c r="A57" s="85" t="s">
        <v>151</v>
      </c>
      <c r="B57" s="83">
        <f t="shared" si="0"/>
        <v>24</v>
      </c>
      <c r="C57" s="209" t="s">
        <v>155</v>
      </c>
      <c r="D57" s="117"/>
      <c r="E57" s="194"/>
      <c r="F57" s="247"/>
      <c r="G57" s="226"/>
      <c r="H57" s="70">
        <v>36</v>
      </c>
      <c r="I57" s="43">
        <v>36</v>
      </c>
      <c r="J57" s="139">
        <f t="shared" si="3"/>
        <v>0</v>
      </c>
      <c r="K57" s="150">
        <f t="shared" si="1"/>
        <v>0</v>
      </c>
      <c r="L57" s="24"/>
    </row>
    <row r="58" spans="1:12" s="21" customFormat="1" ht="19.5" customHeight="1" thickBot="1">
      <c r="A58" s="85" t="s">
        <v>61</v>
      </c>
      <c r="B58" s="83">
        <f t="shared" si="0"/>
        <v>25</v>
      </c>
      <c r="C58" s="209" t="s">
        <v>156</v>
      </c>
      <c r="D58" s="117"/>
      <c r="E58" s="194"/>
      <c r="F58" s="247"/>
      <c r="G58" s="226"/>
      <c r="H58" s="70">
        <v>90</v>
      </c>
      <c r="I58" s="43">
        <v>90</v>
      </c>
      <c r="J58" s="139">
        <f>I58-H58</f>
        <v>0</v>
      </c>
      <c r="K58" s="150">
        <f t="shared" si="1"/>
        <v>0</v>
      </c>
      <c r="L58" s="24"/>
    </row>
    <row r="59" spans="1:12" s="21" customFormat="1" ht="19.5" customHeight="1" thickBot="1">
      <c r="A59" s="85" t="s">
        <v>62</v>
      </c>
      <c r="B59" s="83">
        <f t="shared" si="0"/>
        <v>26</v>
      </c>
      <c r="C59" s="209" t="s">
        <v>157</v>
      </c>
      <c r="D59" s="117"/>
      <c r="E59" s="194"/>
      <c r="F59" s="247"/>
      <c r="G59" s="226"/>
      <c r="H59" s="70"/>
      <c r="I59" s="43"/>
      <c r="J59" s="139">
        <f t="shared" si="3"/>
        <v>0</v>
      </c>
      <c r="K59" s="150"/>
      <c r="L59" s="24"/>
    </row>
    <row r="60" spans="1:12" s="21" customFormat="1" ht="19.5" customHeight="1" thickBot="1">
      <c r="A60" s="85" t="s">
        <v>152</v>
      </c>
      <c r="B60" s="83">
        <f t="shared" si="0"/>
        <v>27</v>
      </c>
      <c r="C60" s="209" t="s">
        <v>158</v>
      </c>
      <c r="D60" s="117"/>
      <c r="E60" s="194"/>
      <c r="F60" s="247"/>
      <c r="G60" s="226"/>
      <c r="H60" s="70">
        <v>18</v>
      </c>
      <c r="I60" s="43">
        <v>18</v>
      </c>
      <c r="J60" s="139">
        <f t="shared" si="3"/>
        <v>0</v>
      </c>
      <c r="K60" s="150">
        <f t="shared" si="1"/>
        <v>0</v>
      </c>
      <c r="L60" s="24"/>
    </row>
    <row r="61" spans="1:12" s="21" customFormat="1" ht="19.5" customHeight="1" thickBot="1">
      <c r="A61" s="85" t="s">
        <v>63</v>
      </c>
      <c r="B61" s="83">
        <f t="shared" si="0"/>
        <v>28</v>
      </c>
      <c r="C61" s="209" t="s">
        <v>159</v>
      </c>
      <c r="D61" s="117"/>
      <c r="E61" s="194"/>
      <c r="F61" s="247"/>
      <c r="G61" s="226"/>
      <c r="H61" s="70"/>
      <c r="I61" s="43"/>
      <c r="J61" s="139">
        <f t="shared" si="3"/>
        <v>0</v>
      </c>
      <c r="K61" s="150"/>
      <c r="L61" s="24"/>
    </row>
    <row r="62" spans="1:12" s="21" customFormat="1" ht="19.5" customHeight="1" thickBot="1">
      <c r="A62" s="85" t="s">
        <v>125</v>
      </c>
      <c r="B62" s="83">
        <f t="shared" si="0"/>
        <v>29</v>
      </c>
      <c r="C62" s="209" t="s">
        <v>160</v>
      </c>
      <c r="D62" s="117"/>
      <c r="E62" s="194"/>
      <c r="F62" s="247"/>
      <c r="G62" s="226"/>
      <c r="H62" s="70">
        <v>10</v>
      </c>
      <c r="I62" s="43">
        <v>10</v>
      </c>
      <c r="J62" s="139">
        <f t="shared" si="3"/>
        <v>0</v>
      </c>
      <c r="K62" s="150">
        <f t="shared" si="1"/>
        <v>0</v>
      </c>
      <c r="L62" s="24"/>
    </row>
    <row r="63" spans="1:12" s="21" customFormat="1" ht="19.5" customHeight="1" thickBot="1">
      <c r="A63" s="85" t="s">
        <v>126</v>
      </c>
      <c r="B63" s="83">
        <f t="shared" si="0"/>
        <v>30</v>
      </c>
      <c r="C63" s="209" t="s">
        <v>161</v>
      </c>
      <c r="D63" s="117"/>
      <c r="E63" s="194"/>
      <c r="F63" s="247"/>
      <c r="G63" s="226"/>
      <c r="H63" s="70"/>
      <c r="I63" s="43"/>
      <c r="J63" s="139">
        <f t="shared" si="3"/>
        <v>0</v>
      </c>
      <c r="K63" s="150"/>
      <c r="L63" s="24"/>
    </row>
    <row r="64" spans="1:12" s="21" customFormat="1" ht="19.5" customHeight="1" thickBot="1">
      <c r="A64" s="85" t="s">
        <v>153</v>
      </c>
      <c r="B64" s="83">
        <f t="shared" si="0"/>
        <v>31</v>
      </c>
      <c r="C64" s="209" t="s">
        <v>162</v>
      </c>
      <c r="D64" s="117"/>
      <c r="E64" s="194"/>
      <c r="F64" s="247"/>
      <c r="G64" s="226"/>
      <c r="H64" s="70"/>
      <c r="I64" s="43"/>
      <c r="J64" s="139">
        <f t="shared" si="3"/>
        <v>0</v>
      </c>
      <c r="K64" s="150"/>
      <c r="L64" s="24"/>
    </row>
    <row r="65" spans="1:12" s="21" customFormat="1" ht="19.5" customHeight="1" thickBot="1">
      <c r="A65" s="85" t="s">
        <v>223</v>
      </c>
      <c r="B65" s="83">
        <v>32</v>
      </c>
      <c r="C65" s="209" t="s">
        <v>225</v>
      </c>
      <c r="D65" s="117"/>
      <c r="E65" s="194"/>
      <c r="F65" s="247"/>
      <c r="G65" s="226"/>
      <c r="H65" s="70"/>
      <c r="I65" s="43"/>
      <c r="J65" s="139">
        <f t="shared" si="3"/>
        <v>0</v>
      </c>
      <c r="K65" s="150"/>
      <c r="L65" s="24"/>
    </row>
    <row r="66" spans="1:12" s="21" customFormat="1" ht="19.5" customHeight="1" thickBot="1">
      <c r="A66" s="93" t="s">
        <v>120</v>
      </c>
      <c r="B66" s="83">
        <v>33</v>
      </c>
      <c r="C66" s="214" t="s">
        <v>247</v>
      </c>
      <c r="D66" s="117"/>
      <c r="E66" s="194"/>
      <c r="F66" s="247"/>
      <c r="G66" s="226"/>
      <c r="H66" s="70"/>
      <c r="I66" s="43"/>
      <c r="J66" s="139">
        <f t="shared" si="3"/>
        <v>0</v>
      </c>
      <c r="K66" s="150"/>
      <c r="L66" s="24"/>
    </row>
    <row r="67" spans="1:12" s="21" customFormat="1" ht="19.5" customHeight="1" thickBot="1">
      <c r="A67" s="88" t="s">
        <v>121</v>
      </c>
      <c r="B67" s="83">
        <v>34</v>
      </c>
      <c r="C67" s="215" t="s">
        <v>248</v>
      </c>
      <c r="D67" s="113"/>
      <c r="E67" s="194"/>
      <c r="F67" s="247"/>
      <c r="G67" s="226"/>
      <c r="H67" s="70"/>
      <c r="I67" s="43"/>
      <c r="J67" s="139">
        <f t="shared" si="3"/>
        <v>0</v>
      </c>
      <c r="K67" s="150"/>
      <c r="L67" s="24"/>
    </row>
    <row r="68" spans="1:12" s="21" customFormat="1" ht="19.5" customHeight="1" thickBot="1">
      <c r="A68" s="88" t="s">
        <v>122</v>
      </c>
      <c r="B68" s="90">
        <v>35</v>
      </c>
      <c r="C68" s="215" t="s">
        <v>249</v>
      </c>
      <c r="D68" s="115"/>
      <c r="E68" s="195"/>
      <c r="F68" s="247"/>
      <c r="G68" s="226"/>
      <c r="H68" s="125"/>
      <c r="I68" s="126"/>
      <c r="J68" s="139">
        <f t="shared" si="3"/>
        <v>0</v>
      </c>
      <c r="K68" s="150"/>
      <c r="L68" s="24"/>
    </row>
    <row r="69" spans="1:12" s="21" customFormat="1" ht="33" customHeight="1" thickBot="1">
      <c r="A69" s="136" t="s">
        <v>224</v>
      </c>
      <c r="B69" s="104">
        <v>36</v>
      </c>
      <c r="C69" s="222">
        <v>1120</v>
      </c>
      <c r="D69" s="223">
        <v>1966.6</v>
      </c>
      <c r="E69" s="250">
        <v>1966.6</v>
      </c>
      <c r="F69" s="247">
        <f t="shared" si="5"/>
        <v>0</v>
      </c>
      <c r="G69" s="226">
        <f t="shared" si="2"/>
        <v>0</v>
      </c>
      <c r="H69" s="143">
        <v>3347.1</v>
      </c>
      <c r="I69" s="144">
        <v>3347.1</v>
      </c>
      <c r="J69" s="139">
        <f t="shared" si="3"/>
        <v>0</v>
      </c>
      <c r="K69" s="150">
        <f t="shared" si="1"/>
        <v>0</v>
      </c>
      <c r="L69" s="24"/>
    </row>
    <row r="70" spans="1:12" s="21" customFormat="1" ht="18" customHeight="1" thickBot="1">
      <c r="A70" s="77" t="s">
        <v>59</v>
      </c>
      <c r="B70" s="82">
        <f t="shared" si="0"/>
        <v>37</v>
      </c>
      <c r="C70" s="209" t="s">
        <v>226</v>
      </c>
      <c r="D70" s="112">
        <v>1690.6</v>
      </c>
      <c r="E70" s="248">
        <v>1690.6</v>
      </c>
      <c r="F70" s="247">
        <f t="shared" si="5"/>
        <v>0</v>
      </c>
      <c r="G70" s="226">
        <f t="shared" si="2"/>
        <v>0</v>
      </c>
      <c r="H70" s="138">
        <v>2851.2</v>
      </c>
      <c r="I70" s="139">
        <v>2851.2</v>
      </c>
      <c r="J70" s="139">
        <f t="shared" si="3"/>
        <v>0</v>
      </c>
      <c r="K70" s="150">
        <f t="shared" si="1"/>
        <v>0</v>
      </c>
      <c r="L70" s="24"/>
    </row>
    <row r="71" spans="1:12" s="21" customFormat="1" ht="18" customHeight="1" thickBot="1">
      <c r="A71" s="85" t="s">
        <v>60</v>
      </c>
      <c r="B71" s="83">
        <f t="shared" si="0"/>
        <v>38</v>
      </c>
      <c r="C71" s="209" t="s">
        <v>227</v>
      </c>
      <c r="D71" s="238">
        <v>276</v>
      </c>
      <c r="E71" s="249">
        <v>276</v>
      </c>
      <c r="F71" s="247">
        <f t="shared" si="5"/>
        <v>0</v>
      </c>
      <c r="G71" s="226">
        <f t="shared" si="2"/>
        <v>0</v>
      </c>
      <c r="H71" s="70">
        <v>495.9</v>
      </c>
      <c r="I71" s="43">
        <v>495.9</v>
      </c>
      <c r="J71" s="139">
        <f t="shared" si="3"/>
        <v>0</v>
      </c>
      <c r="K71" s="150">
        <f t="shared" si="1"/>
        <v>0</v>
      </c>
      <c r="L71" s="24"/>
    </row>
    <row r="72" spans="1:12" s="21" customFormat="1" ht="18" customHeight="1" thickBot="1">
      <c r="A72" s="85" t="s">
        <v>151</v>
      </c>
      <c r="B72" s="83">
        <f t="shared" si="0"/>
        <v>39</v>
      </c>
      <c r="C72" s="209" t="s">
        <v>228</v>
      </c>
      <c r="D72" s="117"/>
      <c r="E72" s="196"/>
      <c r="F72" s="247"/>
      <c r="G72" s="226"/>
      <c r="H72" s="70"/>
      <c r="I72" s="43"/>
      <c r="J72" s="139">
        <f t="shared" si="3"/>
        <v>0</v>
      </c>
      <c r="K72" s="150"/>
      <c r="L72" s="24"/>
    </row>
    <row r="73" spans="1:12" s="21" customFormat="1" ht="18" customHeight="1" thickBot="1">
      <c r="A73" s="88" t="s">
        <v>100</v>
      </c>
      <c r="B73" s="83">
        <f t="shared" si="0"/>
        <v>40</v>
      </c>
      <c r="C73" s="214" t="s">
        <v>250</v>
      </c>
      <c r="D73" s="117"/>
      <c r="E73" s="196"/>
      <c r="F73" s="247"/>
      <c r="G73" s="226"/>
      <c r="H73" s="70"/>
      <c r="I73" s="43"/>
      <c r="J73" s="139">
        <f t="shared" si="3"/>
        <v>0</v>
      </c>
      <c r="K73" s="150"/>
      <c r="L73" s="24"/>
    </row>
    <row r="74" spans="1:12" s="21" customFormat="1" ht="18" customHeight="1" thickBot="1">
      <c r="A74" s="88" t="s">
        <v>101</v>
      </c>
      <c r="B74" s="83">
        <f t="shared" si="0"/>
        <v>41</v>
      </c>
      <c r="C74" s="214" t="s">
        <v>251</v>
      </c>
      <c r="D74" s="117"/>
      <c r="E74" s="196"/>
      <c r="F74" s="247"/>
      <c r="G74" s="226"/>
      <c r="H74" s="70"/>
      <c r="I74" s="43"/>
      <c r="J74" s="139">
        <f t="shared" si="3"/>
        <v>0</v>
      </c>
      <c r="K74" s="150"/>
      <c r="L74" s="24"/>
    </row>
    <row r="75" spans="1:12" s="21" customFormat="1" ht="18" customHeight="1" thickBot="1">
      <c r="A75" s="88" t="s">
        <v>102</v>
      </c>
      <c r="B75" s="83">
        <f t="shared" si="0"/>
        <v>42</v>
      </c>
      <c r="C75" s="214" t="s">
        <v>252</v>
      </c>
      <c r="D75" s="113"/>
      <c r="E75" s="196"/>
      <c r="F75" s="247"/>
      <c r="G75" s="226"/>
      <c r="H75" s="70"/>
      <c r="I75" s="43"/>
      <c r="J75" s="139">
        <f t="shared" si="3"/>
        <v>0</v>
      </c>
      <c r="K75" s="150"/>
      <c r="L75" s="24"/>
    </row>
    <row r="76" spans="1:12" s="21" customFormat="1" ht="18" customHeight="1" thickBot="1">
      <c r="A76" s="88" t="s">
        <v>103</v>
      </c>
      <c r="B76" s="83">
        <f t="shared" si="0"/>
        <v>43</v>
      </c>
      <c r="C76" s="214" t="s">
        <v>253</v>
      </c>
      <c r="D76" s="113"/>
      <c r="E76" s="196"/>
      <c r="F76" s="247"/>
      <c r="G76" s="226"/>
      <c r="H76" s="70"/>
      <c r="I76" s="43"/>
      <c r="J76" s="139">
        <f t="shared" si="3"/>
        <v>0</v>
      </c>
      <c r="K76" s="150"/>
      <c r="L76" s="24"/>
    </row>
    <row r="77" spans="1:12" s="21" customFormat="1" ht="18" customHeight="1" thickBot="1">
      <c r="A77" s="88" t="s">
        <v>104</v>
      </c>
      <c r="B77" s="83">
        <f t="shared" si="0"/>
        <v>44</v>
      </c>
      <c r="C77" s="214" t="s">
        <v>254</v>
      </c>
      <c r="D77" s="113"/>
      <c r="E77" s="196"/>
      <c r="F77" s="247"/>
      <c r="G77" s="226"/>
      <c r="H77" s="70"/>
      <c r="I77" s="43"/>
      <c r="J77" s="139">
        <f t="shared" si="3"/>
        <v>0</v>
      </c>
      <c r="K77" s="150"/>
      <c r="L77" s="24"/>
    </row>
    <row r="78" spans="1:12" s="21" customFormat="1" ht="18" customHeight="1" thickBot="1">
      <c r="A78" s="85" t="s">
        <v>61</v>
      </c>
      <c r="B78" s="83">
        <f t="shared" si="0"/>
        <v>45</v>
      </c>
      <c r="C78" s="209" t="s">
        <v>229</v>
      </c>
      <c r="D78" s="113"/>
      <c r="E78" s="196"/>
      <c r="F78" s="247"/>
      <c r="G78" s="226"/>
      <c r="H78" s="70"/>
      <c r="I78" s="43"/>
      <c r="J78" s="139">
        <f t="shared" si="3"/>
        <v>0</v>
      </c>
      <c r="K78" s="150"/>
      <c r="L78" s="24"/>
    </row>
    <row r="79" spans="1:12" s="21" customFormat="1" ht="18" customHeight="1" thickBot="1">
      <c r="A79" s="85" t="s">
        <v>62</v>
      </c>
      <c r="B79" s="83">
        <f t="shared" si="0"/>
        <v>46</v>
      </c>
      <c r="C79" s="209" t="s">
        <v>230</v>
      </c>
      <c r="D79" s="113"/>
      <c r="E79" s="196"/>
      <c r="F79" s="247"/>
      <c r="G79" s="226"/>
      <c r="H79" s="70"/>
      <c r="I79" s="43"/>
      <c r="J79" s="139">
        <f t="shared" si="3"/>
        <v>0</v>
      </c>
      <c r="K79" s="150"/>
      <c r="L79" s="24"/>
    </row>
    <row r="80" spans="1:12" s="21" customFormat="1" ht="23.25" customHeight="1" thickBot="1">
      <c r="A80" s="85" t="s">
        <v>152</v>
      </c>
      <c r="B80" s="83">
        <f t="shared" si="0"/>
        <v>47</v>
      </c>
      <c r="C80" s="209" t="s">
        <v>231</v>
      </c>
      <c r="D80" s="113"/>
      <c r="E80" s="196"/>
      <c r="F80" s="247"/>
      <c r="G80" s="226"/>
      <c r="H80" s="70"/>
      <c r="I80" s="43"/>
      <c r="J80" s="139">
        <f t="shared" si="3"/>
        <v>0</v>
      </c>
      <c r="K80" s="150"/>
      <c r="L80" s="24"/>
    </row>
    <row r="81" spans="1:12" s="21" customFormat="1" ht="18" customHeight="1" thickBot="1">
      <c r="A81" s="94" t="s">
        <v>105</v>
      </c>
      <c r="B81" s="83">
        <f t="shared" si="0"/>
        <v>48</v>
      </c>
      <c r="C81" s="214" t="s">
        <v>255</v>
      </c>
      <c r="D81" s="113"/>
      <c r="E81" s="196"/>
      <c r="F81" s="247"/>
      <c r="G81" s="226"/>
      <c r="H81" s="70"/>
      <c r="I81" s="43"/>
      <c r="J81" s="139">
        <f t="shared" si="3"/>
        <v>0</v>
      </c>
      <c r="K81" s="150"/>
      <c r="L81" s="24"/>
    </row>
    <row r="82" spans="1:12" s="21" customFormat="1" ht="18" customHeight="1" thickBot="1">
      <c r="A82" s="94" t="s">
        <v>106</v>
      </c>
      <c r="B82" s="83">
        <f t="shared" si="0"/>
        <v>49</v>
      </c>
      <c r="C82" s="214" t="s">
        <v>256</v>
      </c>
      <c r="D82" s="113"/>
      <c r="E82" s="196"/>
      <c r="F82" s="247"/>
      <c r="G82" s="226"/>
      <c r="H82" s="70"/>
      <c r="I82" s="43"/>
      <c r="J82" s="139">
        <f t="shared" si="3"/>
        <v>0</v>
      </c>
      <c r="K82" s="150"/>
      <c r="L82" s="24"/>
    </row>
    <row r="83" spans="1:12" s="21" customFormat="1" ht="18" customHeight="1" thickBot="1">
      <c r="A83" s="94" t="s">
        <v>107</v>
      </c>
      <c r="B83" s="83">
        <f t="shared" si="0"/>
        <v>50</v>
      </c>
      <c r="C83" s="214" t="s">
        <v>257</v>
      </c>
      <c r="D83" s="113"/>
      <c r="E83" s="196"/>
      <c r="F83" s="247"/>
      <c r="G83" s="226"/>
      <c r="H83" s="70"/>
      <c r="I83" s="43"/>
      <c r="J83" s="139">
        <f t="shared" si="3"/>
        <v>0</v>
      </c>
      <c r="K83" s="150"/>
      <c r="L83" s="25"/>
    </row>
    <row r="84" spans="1:12" s="21" customFormat="1" ht="18" customHeight="1" thickBot="1">
      <c r="A84" s="94" t="s">
        <v>108</v>
      </c>
      <c r="B84" s="83">
        <f t="shared" si="0"/>
        <v>51</v>
      </c>
      <c r="C84" s="214" t="s">
        <v>258</v>
      </c>
      <c r="D84" s="113"/>
      <c r="E84" s="196"/>
      <c r="F84" s="247"/>
      <c r="G84" s="226"/>
      <c r="H84" s="70"/>
      <c r="I84" s="43"/>
      <c r="J84" s="139">
        <f t="shared" si="3"/>
        <v>0</v>
      </c>
      <c r="K84" s="150"/>
      <c r="L84" s="22"/>
    </row>
    <row r="85" spans="1:12" s="21" customFormat="1" ht="18" customHeight="1" thickBot="1">
      <c r="A85" s="94" t="s">
        <v>109</v>
      </c>
      <c r="B85" s="83">
        <f t="shared" si="0"/>
        <v>52</v>
      </c>
      <c r="C85" s="214" t="s">
        <v>259</v>
      </c>
      <c r="D85" s="117"/>
      <c r="E85" s="196"/>
      <c r="F85" s="247"/>
      <c r="G85" s="226"/>
      <c r="H85" s="70"/>
      <c r="I85" s="43"/>
      <c r="J85" s="139">
        <f t="shared" si="3"/>
        <v>0</v>
      </c>
      <c r="K85" s="150"/>
      <c r="L85" s="23"/>
    </row>
    <row r="86" spans="1:12" s="21" customFormat="1" ht="32.25" customHeight="1" thickBot="1">
      <c r="A86" s="94" t="s">
        <v>110</v>
      </c>
      <c r="B86" s="83">
        <f t="shared" si="0"/>
        <v>53</v>
      </c>
      <c r="C86" s="214" t="s">
        <v>260</v>
      </c>
      <c r="D86" s="117"/>
      <c r="E86" s="196"/>
      <c r="F86" s="247"/>
      <c r="G86" s="226"/>
      <c r="H86" s="70"/>
      <c r="I86" s="43"/>
      <c r="J86" s="139">
        <f t="shared" si="3"/>
        <v>0</v>
      </c>
      <c r="K86" s="150"/>
      <c r="L86" s="24"/>
    </row>
    <row r="87" spans="1:12" s="21" customFormat="1" ht="18" customHeight="1" thickBot="1">
      <c r="A87" s="94" t="s">
        <v>111</v>
      </c>
      <c r="B87" s="83">
        <f t="shared" si="0"/>
        <v>54</v>
      </c>
      <c r="C87" s="214" t="s">
        <v>261</v>
      </c>
      <c r="D87" s="117"/>
      <c r="E87" s="196"/>
      <c r="F87" s="247"/>
      <c r="G87" s="226"/>
      <c r="H87" s="70"/>
      <c r="I87" s="43"/>
      <c r="J87" s="139">
        <f t="shared" si="3"/>
        <v>0</v>
      </c>
      <c r="K87" s="150"/>
      <c r="L87" s="24"/>
    </row>
    <row r="88" spans="1:12" s="21" customFormat="1" ht="18" customHeight="1" thickBot="1">
      <c r="A88" s="94" t="s">
        <v>112</v>
      </c>
      <c r="B88" s="83">
        <f t="shared" si="0"/>
        <v>55</v>
      </c>
      <c r="C88" s="214" t="s">
        <v>262</v>
      </c>
      <c r="D88" s="117"/>
      <c r="E88" s="196"/>
      <c r="F88" s="247"/>
      <c r="G88" s="226"/>
      <c r="H88" s="70"/>
      <c r="I88" s="43"/>
      <c r="J88" s="139">
        <f t="shared" si="3"/>
        <v>0</v>
      </c>
      <c r="K88" s="150"/>
      <c r="L88" s="24"/>
    </row>
    <row r="89" spans="1:12" s="21" customFormat="1" ht="18" customHeight="1" thickBot="1">
      <c r="A89" s="94" t="s">
        <v>113</v>
      </c>
      <c r="B89" s="83">
        <f t="shared" si="0"/>
        <v>56</v>
      </c>
      <c r="C89" s="214" t="s">
        <v>263</v>
      </c>
      <c r="D89" s="117"/>
      <c r="E89" s="196"/>
      <c r="F89" s="247"/>
      <c r="G89" s="226"/>
      <c r="H89" s="70"/>
      <c r="I89" s="43"/>
      <c r="J89" s="139">
        <f t="shared" si="3"/>
        <v>0</v>
      </c>
      <c r="K89" s="150"/>
      <c r="L89" s="24"/>
    </row>
    <row r="90" spans="1:12" s="21" customFormat="1" ht="18" customHeight="1" thickBot="1">
      <c r="A90" s="94" t="s">
        <v>104</v>
      </c>
      <c r="B90" s="83">
        <f t="shared" si="0"/>
        <v>57</v>
      </c>
      <c r="C90" s="214" t="s">
        <v>264</v>
      </c>
      <c r="D90" s="117"/>
      <c r="E90" s="196"/>
      <c r="F90" s="247"/>
      <c r="G90" s="226"/>
      <c r="H90" s="70"/>
      <c r="I90" s="43"/>
      <c r="J90" s="139">
        <f t="shared" si="3"/>
        <v>0</v>
      </c>
      <c r="K90" s="150"/>
      <c r="L90" s="24"/>
    </row>
    <row r="91" spans="1:12" s="21" customFormat="1" ht="18" customHeight="1" thickBot="1">
      <c r="A91" s="85" t="s">
        <v>63</v>
      </c>
      <c r="B91" s="83">
        <f t="shared" si="0"/>
        <v>58</v>
      </c>
      <c r="C91" s="209" t="s">
        <v>232</v>
      </c>
      <c r="D91" s="117"/>
      <c r="E91" s="196"/>
      <c r="F91" s="247"/>
      <c r="G91" s="226"/>
      <c r="H91" s="70"/>
      <c r="I91" s="43"/>
      <c r="J91" s="139">
        <f t="shared" si="3"/>
        <v>0</v>
      </c>
      <c r="K91" s="150"/>
      <c r="L91" s="24"/>
    </row>
    <row r="92" spans="1:12" s="21" customFormat="1" ht="18" customHeight="1" thickBot="1">
      <c r="A92" s="85" t="s">
        <v>125</v>
      </c>
      <c r="B92" s="83">
        <f t="shared" si="0"/>
        <v>59</v>
      </c>
      <c r="C92" s="209" t="s">
        <v>233</v>
      </c>
      <c r="D92" s="117"/>
      <c r="E92" s="196"/>
      <c r="F92" s="247"/>
      <c r="G92" s="226"/>
      <c r="H92" s="70"/>
      <c r="I92" s="43"/>
      <c r="J92" s="139">
        <f t="shared" si="3"/>
        <v>0</v>
      </c>
      <c r="K92" s="150"/>
      <c r="L92" s="24"/>
    </row>
    <row r="93" spans="1:12" s="21" customFormat="1" ht="18" customHeight="1" thickBot="1">
      <c r="A93" s="85" t="s">
        <v>126</v>
      </c>
      <c r="B93" s="83">
        <f t="shared" si="0"/>
        <v>60</v>
      </c>
      <c r="C93" s="209" t="s">
        <v>234</v>
      </c>
      <c r="D93" s="117"/>
      <c r="E93" s="196"/>
      <c r="F93" s="247"/>
      <c r="G93" s="226"/>
      <c r="H93" s="70"/>
      <c r="I93" s="43"/>
      <c r="J93" s="139">
        <f t="shared" si="3"/>
        <v>0</v>
      </c>
      <c r="K93" s="150"/>
      <c r="L93" s="24"/>
    </row>
    <row r="94" spans="1:12" s="21" customFormat="1" ht="18" customHeight="1" thickBot="1">
      <c r="A94" s="85" t="s">
        <v>153</v>
      </c>
      <c r="B94" s="83">
        <f t="shared" si="0"/>
        <v>61</v>
      </c>
      <c r="C94" s="209" t="s">
        <v>235</v>
      </c>
      <c r="D94" s="117"/>
      <c r="E94" s="196"/>
      <c r="F94" s="247"/>
      <c r="G94" s="226"/>
      <c r="H94" s="70"/>
      <c r="I94" s="43"/>
      <c r="J94" s="139">
        <f t="shared" si="3"/>
        <v>0</v>
      </c>
      <c r="K94" s="150"/>
      <c r="L94" s="24"/>
    </row>
    <row r="95" spans="1:12" s="21" customFormat="1" ht="18" customHeight="1" thickBot="1">
      <c r="A95" s="85" t="s">
        <v>154</v>
      </c>
      <c r="B95" s="83">
        <f t="shared" si="0"/>
        <v>62</v>
      </c>
      <c r="C95" s="209" t="s">
        <v>265</v>
      </c>
      <c r="D95" s="118"/>
      <c r="E95" s="195"/>
      <c r="F95" s="247"/>
      <c r="G95" s="226"/>
      <c r="H95" s="125"/>
      <c r="I95" s="126"/>
      <c r="J95" s="139">
        <f t="shared" si="3"/>
        <v>0</v>
      </c>
      <c r="K95" s="150"/>
      <c r="L95" s="24"/>
    </row>
    <row r="96" spans="1:12" s="21" customFormat="1" ht="18" customHeight="1" thickBot="1">
      <c r="A96" s="136" t="s">
        <v>123</v>
      </c>
      <c r="B96" s="104">
        <f>B95+1</f>
        <v>63</v>
      </c>
      <c r="C96" s="222">
        <v>1130</v>
      </c>
      <c r="D96" s="137">
        <v>2460.6</v>
      </c>
      <c r="E96" s="250">
        <v>2460.6</v>
      </c>
      <c r="F96" s="247">
        <f t="shared" si="5"/>
        <v>0</v>
      </c>
      <c r="G96" s="226">
        <f t="shared" si="2"/>
        <v>0</v>
      </c>
      <c r="H96" s="143">
        <v>6472.1</v>
      </c>
      <c r="I96" s="144">
        <v>6472.1</v>
      </c>
      <c r="J96" s="139">
        <f t="shared" si="3"/>
        <v>0</v>
      </c>
      <c r="K96" s="150">
        <f t="shared" si="1"/>
        <v>0</v>
      </c>
      <c r="L96" s="24"/>
    </row>
    <row r="97" spans="1:12" s="21" customFormat="1" ht="18" customHeight="1" thickBot="1">
      <c r="A97" s="77" t="s">
        <v>59</v>
      </c>
      <c r="B97" s="82">
        <f t="shared" si="0"/>
        <v>64</v>
      </c>
      <c r="C97" s="209" t="s">
        <v>266</v>
      </c>
      <c r="D97" s="109">
        <v>1456.8</v>
      </c>
      <c r="E97" s="248">
        <v>1456.8</v>
      </c>
      <c r="F97" s="247">
        <f t="shared" si="5"/>
        <v>0</v>
      </c>
      <c r="G97" s="226">
        <f t="shared" si="2"/>
        <v>0</v>
      </c>
      <c r="H97" s="138">
        <v>3592.1</v>
      </c>
      <c r="I97" s="139">
        <v>3592.1</v>
      </c>
      <c r="J97" s="139">
        <f t="shared" si="3"/>
        <v>0</v>
      </c>
      <c r="K97" s="150">
        <f t="shared" si="1"/>
        <v>0</v>
      </c>
      <c r="L97" s="24"/>
    </row>
    <row r="98" spans="1:12" s="21" customFormat="1" ht="18" customHeight="1" thickBot="1">
      <c r="A98" s="85" t="s">
        <v>60</v>
      </c>
      <c r="B98" s="83">
        <f t="shared" si="0"/>
        <v>65</v>
      </c>
      <c r="C98" s="209" t="s">
        <v>267</v>
      </c>
      <c r="D98" s="117">
        <v>579.6</v>
      </c>
      <c r="E98" s="249">
        <v>579.6</v>
      </c>
      <c r="F98" s="247">
        <f t="shared" si="5"/>
        <v>0</v>
      </c>
      <c r="G98" s="226">
        <f t="shared" si="2"/>
        <v>0</v>
      </c>
      <c r="H98" s="70">
        <v>1267.5</v>
      </c>
      <c r="I98" s="43">
        <v>1267.5</v>
      </c>
      <c r="J98" s="139">
        <f t="shared" si="3"/>
        <v>0</v>
      </c>
      <c r="K98" s="150">
        <f t="shared" si="1"/>
        <v>0</v>
      </c>
      <c r="L98" s="24"/>
    </row>
    <row r="99" spans="1:12" s="21" customFormat="1" ht="18" customHeight="1" thickBot="1">
      <c r="A99" s="85" t="s">
        <v>151</v>
      </c>
      <c r="B99" s="83">
        <f t="shared" si="0"/>
        <v>66</v>
      </c>
      <c r="C99" s="209" t="s">
        <v>268</v>
      </c>
      <c r="D99" s="117">
        <v>37.700000000000003</v>
      </c>
      <c r="E99" s="249">
        <v>37.700000000000003</v>
      </c>
      <c r="F99" s="247">
        <f t="shared" si="5"/>
        <v>0</v>
      </c>
      <c r="G99" s="226">
        <f t="shared" si="2"/>
        <v>0</v>
      </c>
      <c r="H99" s="70">
        <v>188.5</v>
      </c>
      <c r="I99" s="43">
        <v>188.5</v>
      </c>
      <c r="J99" s="139">
        <f t="shared" si="3"/>
        <v>0</v>
      </c>
      <c r="K99" s="150">
        <f t="shared" si="1"/>
        <v>0</v>
      </c>
      <c r="L99" s="24"/>
    </row>
    <row r="100" spans="1:12" s="21" customFormat="1" ht="18" customHeight="1" thickBot="1">
      <c r="A100" s="85" t="s">
        <v>61</v>
      </c>
      <c r="B100" s="83">
        <f t="shared" ref="B100:B106" si="6">B99+1</f>
        <v>67</v>
      </c>
      <c r="C100" s="209" t="s">
        <v>269</v>
      </c>
      <c r="D100" s="117">
        <v>131.5</v>
      </c>
      <c r="E100" s="249">
        <v>131.5</v>
      </c>
      <c r="F100" s="247">
        <f t="shared" si="5"/>
        <v>0</v>
      </c>
      <c r="G100" s="226">
        <f t="shared" ref="G100:G145" si="7">F100/D100*100</f>
        <v>0</v>
      </c>
      <c r="H100" s="70">
        <v>368.2</v>
      </c>
      <c r="I100" s="43">
        <v>368.2</v>
      </c>
      <c r="J100" s="139">
        <f>I100-H100</f>
        <v>0</v>
      </c>
      <c r="K100" s="150">
        <f t="shared" ref="K100:K145" si="8">J100/H100*100</f>
        <v>0</v>
      </c>
      <c r="L100" s="24"/>
    </row>
    <row r="101" spans="1:12" s="21" customFormat="1" ht="21" thickBot="1">
      <c r="A101" s="85" t="s">
        <v>62</v>
      </c>
      <c r="B101" s="83">
        <f t="shared" si="6"/>
        <v>68</v>
      </c>
      <c r="C101" s="209" t="s">
        <v>270</v>
      </c>
      <c r="D101" s="117"/>
      <c r="E101" s="196"/>
      <c r="F101" s="247">
        <f t="shared" si="5"/>
        <v>0</v>
      </c>
      <c r="G101" s="226"/>
      <c r="H101" s="70"/>
      <c r="I101" s="43"/>
      <c r="J101" s="139">
        <f t="shared" ref="J101:J145" si="9">I101-H101</f>
        <v>0</v>
      </c>
      <c r="K101" s="150"/>
      <c r="L101" s="24"/>
    </row>
    <row r="102" spans="1:12" s="21" customFormat="1" ht="20.25" customHeight="1" thickBot="1">
      <c r="A102" s="85" t="s">
        <v>152</v>
      </c>
      <c r="B102" s="83">
        <f t="shared" si="6"/>
        <v>69</v>
      </c>
      <c r="C102" s="209" t="s">
        <v>271</v>
      </c>
      <c r="D102" s="117">
        <v>115.3</v>
      </c>
      <c r="E102" s="249">
        <v>115.3</v>
      </c>
      <c r="F102" s="247">
        <f t="shared" si="5"/>
        <v>0</v>
      </c>
      <c r="G102" s="226">
        <f t="shared" si="7"/>
        <v>0</v>
      </c>
      <c r="H102" s="70">
        <v>541</v>
      </c>
      <c r="I102" s="43">
        <v>541</v>
      </c>
      <c r="J102" s="139">
        <f t="shared" si="9"/>
        <v>0</v>
      </c>
      <c r="K102" s="150">
        <f t="shared" si="8"/>
        <v>0</v>
      </c>
      <c r="L102" s="24"/>
    </row>
    <row r="103" spans="1:12" s="21" customFormat="1" ht="18" customHeight="1" thickBot="1">
      <c r="A103" s="85" t="s">
        <v>63</v>
      </c>
      <c r="B103" s="83">
        <f t="shared" si="6"/>
        <v>70</v>
      </c>
      <c r="C103" s="209" t="s">
        <v>272</v>
      </c>
      <c r="D103" s="117"/>
      <c r="E103" s="196"/>
      <c r="F103" s="247">
        <f t="shared" si="5"/>
        <v>0</v>
      </c>
      <c r="G103" s="226"/>
      <c r="H103" s="70"/>
      <c r="I103" s="43"/>
      <c r="J103" s="139">
        <f t="shared" si="9"/>
        <v>0</v>
      </c>
      <c r="K103" s="150"/>
      <c r="L103" s="24"/>
    </row>
    <row r="104" spans="1:12" s="21" customFormat="1" ht="18" customHeight="1" thickBot="1">
      <c r="A104" s="85" t="s">
        <v>125</v>
      </c>
      <c r="B104" s="83">
        <f t="shared" si="6"/>
        <v>71</v>
      </c>
      <c r="C104" s="209" t="s">
        <v>273</v>
      </c>
      <c r="D104" s="117">
        <v>0.1</v>
      </c>
      <c r="E104" s="249">
        <v>0.1</v>
      </c>
      <c r="F104" s="247">
        <f t="shared" si="5"/>
        <v>0</v>
      </c>
      <c r="G104" s="226">
        <f t="shared" si="7"/>
        <v>0</v>
      </c>
      <c r="H104" s="70">
        <v>11.1</v>
      </c>
      <c r="I104" s="43">
        <v>11.1</v>
      </c>
      <c r="J104" s="139">
        <f t="shared" si="9"/>
        <v>0</v>
      </c>
      <c r="K104" s="150">
        <f t="shared" si="8"/>
        <v>0</v>
      </c>
      <c r="L104" s="24"/>
    </row>
    <row r="105" spans="1:12" s="21" customFormat="1" ht="18" customHeight="1" thickBot="1">
      <c r="A105" s="85" t="s">
        <v>126</v>
      </c>
      <c r="B105" s="83">
        <f t="shared" si="6"/>
        <v>72</v>
      </c>
      <c r="C105" s="209" t="s">
        <v>274</v>
      </c>
      <c r="D105" s="117"/>
      <c r="E105" s="196"/>
      <c r="F105" s="247">
        <f t="shared" si="5"/>
        <v>0</v>
      </c>
      <c r="G105" s="226"/>
      <c r="H105" s="70"/>
      <c r="I105" s="43"/>
      <c r="J105" s="139">
        <f t="shared" si="9"/>
        <v>0</v>
      </c>
      <c r="K105" s="150"/>
      <c r="L105" s="24"/>
    </row>
    <row r="106" spans="1:12" s="21" customFormat="1" ht="21" customHeight="1" thickBot="1">
      <c r="A106" s="85" t="s">
        <v>153</v>
      </c>
      <c r="B106" s="90">
        <f t="shared" si="6"/>
        <v>73</v>
      </c>
      <c r="C106" s="209" t="s">
        <v>275</v>
      </c>
      <c r="D106" s="118">
        <v>139.6</v>
      </c>
      <c r="E106" s="251">
        <v>139.6</v>
      </c>
      <c r="F106" s="247">
        <f t="shared" si="5"/>
        <v>0</v>
      </c>
      <c r="G106" s="226">
        <f t="shared" si="7"/>
        <v>0</v>
      </c>
      <c r="H106" s="125">
        <v>503.7</v>
      </c>
      <c r="I106" s="126">
        <v>503.7</v>
      </c>
      <c r="J106" s="139">
        <f t="shared" si="9"/>
        <v>0</v>
      </c>
      <c r="K106" s="150">
        <f t="shared" si="8"/>
        <v>0</v>
      </c>
      <c r="L106" s="24"/>
    </row>
    <row r="107" spans="1:12" s="21" customFormat="1" ht="17.25" customHeight="1" thickBot="1">
      <c r="A107" s="136" t="s">
        <v>163</v>
      </c>
      <c r="B107" s="104">
        <f>B106+1</f>
        <v>74</v>
      </c>
      <c r="C107" s="222">
        <v>1140</v>
      </c>
      <c r="D107" s="239">
        <v>1977</v>
      </c>
      <c r="E107" s="250">
        <f>E119+E108</f>
        <v>2331.5</v>
      </c>
      <c r="F107" s="247">
        <f t="shared" si="5"/>
        <v>354.5</v>
      </c>
      <c r="G107" s="226">
        <f t="shared" si="7"/>
        <v>17.931208902377342</v>
      </c>
      <c r="H107" s="144">
        <v>6710.9</v>
      </c>
      <c r="I107" s="144">
        <v>6282.3</v>
      </c>
      <c r="J107" s="139">
        <f t="shared" si="9"/>
        <v>-428.59999999999945</v>
      </c>
      <c r="K107" s="226">
        <f t="shared" si="8"/>
        <v>-6.3866247448181239</v>
      </c>
      <c r="L107" s="24"/>
    </row>
    <row r="108" spans="1:12" s="21" customFormat="1" ht="18" customHeight="1" thickBot="1">
      <c r="A108" s="136" t="s">
        <v>164</v>
      </c>
      <c r="B108" s="104">
        <f>B107+1</f>
        <v>75</v>
      </c>
      <c r="C108" s="222">
        <v>1150</v>
      </c>
      <c r="D108" s="137">
        <v>1795.9</v>
      </c>
      <c r="E108" s="253">
        <f>E117+E114+E110+E109</f>
        <v>2226.3000000000002</v>
      </c>
      <c r="F108" s="247">
        <f t="shared" si="5"/>
        <v>430.40000000000009</v>
      </c>
      <c r="G108" s="226">
        <f t="shared" si="7"/>
        <v>23.96569964920096</v>
      </c>
      <c r="H108" s="224">
        <v>5859.3</v>
      </c>
      <c r="I108" s="224">
        <v>5851.9</v>
      </c>
      <c r="J108" s="139">
        <f t="shared" si="9"/>
        <v>-7.4000000000005457</v>
      </c>
      <c r="K108" s="150">
        <f t="shared" si="8"/>
        <v>-0.12629494990870146</v>
      </c>
      <c r="L108" s="24"/>
    </row>
    <row r="109" spans="1:12" s="21" customFormat="1" ht="18" customHeight="1" thickBot="1">
      <c r="A109" s="77" t="s">
        <v>59</v>
      </c>
      <c r="B109" s="82">
        <f>B108+1</f>
        <v>76</v>
      </c>
      <c r="C109" s="209" t="s">
        <v>119</v>
      </c>
      <c r="D109" s="109">
        <v>1293.7</v>
      </c>
      <c r="E109" s="248">
        <v>1368.1</v>
      </c>
      <c r="F109" s="247">
        <f t="shared" si="5"/>
        <v>74.399999999999864</v>
      </c>
      <c r="G109" s="226">
        <f t="shared" si="7"/>
        <v>5.7509468964984043</v>
      </c>
      <c r="H109" s="154">
        <v>4002.6</v>
      </c>
      <c r="I109" s="155">
        <v>4002.6</v>
      </c>
      <c r="J109" s="139">
        <f t="shared" si="9"/>
        <v>0</v>
      </c>
      <c r="K109" s="150">
        <f t="shared" si="8"/>
        <v>0</v>
      </c>
      <c r="L109" s="24"/>
    </row>
    <row r="110" spans="1:12" s="21" customFormat="1" ht="18" customHeight="1" thickBot="1">
      <c r="A110" s="85" t="s">
        <v>60</v>
      </c>
      <c r="B110" s="83">
        <f t="shared" ref="B110:B173" si="10">B109+1</f>
        <v>77</v>
      </c>
      <c r="C110" s="209" t="s">
        <v>167</v>
      </c>
      <c r="D110" s="117">
        <v>262.8</v>
      </c>
      <c r="E110" s="249">
        <v>398.8</v>
      </c>
      <c r="F110" s="247">
        <f t="shared" si="5"/>
        <v>136</v>
      </c>
      <c r="G110" s="226">
        <f t="shared" si="7"/>
        <v>51.7503805175038</v>
      </c>
      <c r="H110" s="72">
        <v>1141.3</v>
      </c>
      <c r="I110" s="44">
        <v>1133.9000000000001</v>
      </c>
      <c r="J110" s="139">
        <f t="shared" si="9"/>
        <v>-7.3999999999998636</v>
      </c>
      <c r="K110" s="226">
        <f t="shared" si="8"/>
        <v>-0.64838342241302582</v>
      </c>
      <c r="L110" s="24"/>
    </row>
    <row r="111" spans="1:12" s="21" customFormat="1" ht="18" customHeight="1" thickBot="1">
      <c r="A111" s="85" t="s">
        <v>151</v>
      </c>
      <c r="B111" s="83">
        <f t="shared" si="10"/>
        <v>78</v>
      </c>
      <c r="C111" s="209" t="s">
        <v>168</v>
      </c>
      <c r="D111" s="117"/>
      <c r="E111" s="197"/>
      <c r="F111" s="247"/>
      <c r="G111" s="226"/>
      <c r="H111" s="72"/>
      <c r="I111" s="44"/>
      <c r="J111" s="139">
        <f t="shared" si="9"/>
        <v>0</v>
      </c>
      <c r="K111" s="150"/>
      <c r="L111" s="24"/>
    </row>
    <row r="112" spans="1:12" s="21" customFormat="1" ht="18" customHeight="1" thickBot="1">
      <c r="A112" s="85" t="s">
        <v>61</v>
      </c>
      <c r="B112" s="83">
        <f t="shared" si="10"/>
        <v>79</v>
      </c>
      <c r="C112" s="209" t="s">
        <v>237</v>
      </c>
      <c r="D112" s="117"/>
      <c r="E112" s="194"/>
      <c r="F112" s="247"/>
      <c r="G112" s="226"/>
      <c r="H112" s="70">
        <v>71</v>
      </c>
      <c r="I112" s="43">
        <v>71</v>
      </c>
      <c r="J112" s="139">
        <f t="shared" si="9"/>
        <v>0</v>
      </c>
      <c r="K112" s="150">
        <f t="shared" si="8"/>
        <v>0</v>
      </c>
      <c r="L112" s="24"/>
    </row>
    <row r="113" spans="1:12" s="21" customFormat="1" ht="18" customHeight="1" thickBot="1">
      <c r="A113" s="85" t="s">
        <v>62</v>
      </c>
      <c r="B113" s="83">
        <f t="shared" si="10"/>
        <v>80</v>
      </c>
      <c r="C113" s="209" t="s">
        <v>238</v>
      </c>
      <c r="D113" s="117"/>
      <c r="E113" s="194"/>
      <c r="F113" s="247"/>
      <c r="G113" s="226"/>
      <c r="H113" s="70"/>
      <c r="I113" s="43"/>
      <c r="J113" s="139">
        <f t="shared" si="9"/>
        <v>0</v>
      </c>
      <c r="K113" s="150"/>
      <c r="L113" s="24"/>
    </row>
    <row r="114" spans="1:12" s="21" customFormat="1" ht="18" customHeight="1" thickBot="1">
      <c r="A114" s="85" t="s">
        <v>152</v>
      </c>
      <c r="B114" s="83">
        <f t="shared" si="10"/>
        <v>81</v>
      </c>
      <c r="C114" s="209" t="s">
        <v>276</v>
      </c>
      <c r="D114" s="113">
        <v>104.4</v>
      </c>
      <c r="E114" s="194">
        <v>104.4</v>
      </c>
      <c r="F114" s="247">
        <f t="shared" si="5"/>
        <v>0</v>
      </c>
      <c r="G114" s="226">
        <f t="shared" si="7"/>
        <v>0</v>
      </c>
      <c r="H114" s="72">
        <v>104.4</v>
      </c>
      <c r="I114" s="44">
        <v>104.4</v>
      </c>
      <c r="J114" s="139">
        <f t="shared" si="9"/>
        <v>0</v>
      </c>
      <c r="K114" s="150">
        <f t="shared" si="8"/>
        <v>0</v>
      </c>
      <c r="L114" s="24"/>
    </row>
    <row r="115" spans="1:12" s="21" customFormat="1" ht="18" customHeight="1" thickBot="1">
      <c r="A115" s="85" t="s">
        <v>63</v>
      </c>
      <c r="B115" s="83">
        <f t="shared" si="10"/>
        <v>82</v>
      </c>
      <c r="C115" s="209" t="s">
        <v>277</v>
      </c>
      <c r="D115" s="113"/>
      <c r="E115" s="194"/>
      <c r="F115" s="247"/>
      <c r="G115" s="226"/>
      <c r="H115" s="72"/>
      <c r="I115" s="44"/>
      <c r="J115" s="139">
        <f t="shared" si="9"/>
        <v>0</v>
      </c>
      <c r="K115" s="150"/>
      <c r="L115" s="24"/>
    </row>
    <row r="116" spans="1:12" s="21" customFormat="1" ht="18" customHeight="1" thickBot="1">
      <c r="A116" s="85" t="s">
        <v>125</v>
      </c>
      <c r="B116" s="83">
        <f t="shared" si="10"/>
        <v>83</v>
      </c>
      <c r="C116" s="209" t="s">
        <v>278</v>
      </c>
      <c r="D116" s="113"/>
      <c r="E116" s="194"/>
      <c r="F116" s="247"/>
      <c r="G116" s="226"/>
      <c r="H116" s="70"/>
      <c r="I116" s="43"/>
      <c r="J116" s="139">
        <f t="shared" si="9"/>
        <v>0</v>
      </c>
      <c r="K116" s="150"/>
      <c r="L116" s="24"/>
    </row>
    <row r="117" spans="1:12" s="21" customFormat="1" ht="18" customHeight="1" thickBot="1">
      <c r="A117" s="85" t="s">
        <v>126</v>
      </c>
      <c r="B117" s="83">
        <f t="shared" si="10"/>
        <v>84</v>
      </c>
      <c r="C117" s="209" t="s">
        <v>279</v>
      </c>
      <c r="D117" s="238">
        <v>135</v>
      </c>
      <c r="E117" s="252">
        <v>355</v>
      </c>
      <c r="F117" s="247">
        <f t="shared" ref="F117:F145" si="11">E117-D117</f>
        <v>220</v>
      </c>
      <c r="G117" s="226">
        <f t="shared" si="7"/>
        <v>162.96296296296296</v>
      </c>
      <c r="H117" s="70">
        <v>540</v>
      </c>
      <c r="I117" s="43">
        <v>540</v>
      </c>
      <c r="J117" s="139">
        <f t="shared" si="9"/>
        <v>0</v>
      </c>
      <c r="K117" s="150">
        <f t="shared" si="8"/>
        <v>0</v>
      </c>
      <c r="L117" s="24"/>
    </row>
    <row r="118" spans="1:12" s="21" customFormat="1" ht="18" customHeight="1" thickBot="1">
      <c r="A118" s="95" t="s">
        <v>153</v>
      </c>
      <c r="B118" s="89">
        <f t="shared" si="10"/>
        <v>85</v>
      </c>
      <c r="C118" s="216" t="s">
        <v>280</v>
      </c>
      <c r="D118" s="115"/>
      <c r="E118" s="198"/>
      <c r="F118" s="247"/>
      <c r="G118" s="226"/>
      <c r="H118" s="125"/>
      <c r="I118" s="126"/>
      <c r="J118" s="139">
        <f t="shared" si="9"/>
        <v>0</v>
      </c>
      <c r="K118" s="150"/>
      <c r="L118" s="24"/>
    </row>
    <row r="119" spans="1:12" s="21" customFormat="1" ht="18" customHeight="1" thickBot="1">
      <c r="A119" s="136" t="s">
        <v>236</v>
      </c>
      <c r="B119" s="104">
        <f t="shared" si="10"/>
        <v>86</v>
      </c>
      <c r="C119" s="222">
        <v>1160</v>
      </c>
      <c r="D119" s="137">
        <v>181.1</v>
      </c>
      <c r="E119" s="254">
        <f>E124+E123+E122+E121+E120</f>
        <v>105.19999999999999</v>
      </c>
      <c r="F119" s="247">
        <f t="shared" si="11"/>
        <v>-75.900000000000006</v>
      </c>
      <c r="G119" s="226">
        <f t="shared" si="7"/>
        <v>-41.910546659304252</v>
      </c>
      <c r="H119" s="143">
        <v>851.6</v>
      </c>
      <c r="I119" s="144">
        <v>430.4</v>
      </c>
      <c r="J119" s="139">
        <f t="shared" si="9"/>
        <v>-421.20000000000005</v>
      </c>
      <c r="K119" s="226">
        <f t="shared" si="8"/>
        <v>-49.459840300610622</v>
      </c>
      <c r="L119" s="24"/>
    </row>
    <row r="120" spans="1:12" s="21" customFormat="1" ht="21.75" customHeight="1" thickBot="1">
      <c r="A120" s="93" t="s">
        <v>115</v>
      </c>
      <c r="B120" s="96">
        <f t="shared" si="10"/>
        <v>87</v>
      </c>
      <c r="C120" s="214" t="s">
        <v>239</v>
      </c>
      <c r="D120" s="112">
        <v>152.80000000000001</v>
      </c>
      <c r="E120" s="200">
        <v>43.5</v>
      </c>
      <c r="F120" s="247">
        <f t="shared" si="11"/>
        <v>-109.30000000000001</v>
      </c>
      <c r="G120" s="226">
        <f t="shared" si="7"/>
        <v>-71.531413612565444</v>
      </c>
      <c r="H120" s="138">
        <v>568</v>
      </c>
      <c r="I120" s="139">
        <v>228</v>
      </c>
      <c r="J120" s="139">
        <f t="shared" si="9"/>
        <v>-340</v>
      </c>
      <c r="K120" s="226">
        <f t="shared" si="8"/>
        <v>-59.859154929577464</v>
      </c>
      <c r="L120" s="24"/>
    </row>
    <row r="121" spans="1:12" s="21" customFormat="1" ht="21.75" customHeight="1" thickBot="1">
      <c r="A121" s="88" t="s">
        <v>116</v>
      </c>
      <c r="B121" s="83">
        <f t="shared" si="10"/>
        <v>88</v>
      </c>
      <c r="C121" s="214" t="s">
        <v>240</v>
      </c>
      <c r="D121" s="113">
        <v>10.7</v>
      </c>
      <c r="E121" s="252">
        <v>17</v>
      </c>
      <c r="F121" s="247">
        <f>E121-D121</f>
        <v>6.3000000000000007</v>
      </c>
      <c r="G121" s="226">
        <f t="shared" si="7"/>
        <v>58.878504672897201</v>
      </c>
      <c r="H121" s="70">
        <v>43.4</v>
      </c>
      <c r="I121" s="43">
        <v>35</v>
      </c>
      <c r="J121" s="139">
        <f t="shared" si="9"/>
        <v>-8.3999999999999986</v>
      </c>
      <c r="K121" s="226">
        <f t="shared" si="8"/>
        <v>-19.354838709677416</v>
      </c>
      <c r="L121" s="24"/>
    </row>
    <row r="122" spans="1:12" s="21" customFormat="1" ht="20.25" customHeight="1" thickBot="1">
      <c r="A122" s="88" t="s">
        <v>117</v>
      </c>
      <c r="B122" s="83">
        <f t="shared" si="10"/>
        <v>89</v>
      </c>
      <c r="C122" s="214" t="s">
        <v>241</v>
      </c>
      <c r="D122" s="113">
        <v>6.3</v>
      </c>
      <c r="E122" s="194">
        <v>40.9</v>
      </c>
      <c r="F122" s="247">
        <f t="shared" si="11"/>
        <v>34.6</v>
      </c>
      <c r="G122" s="226">
        <f t="shared" si="7"/>
        <v>549.20634920634916</v>
      </c>
      <c r="H122" s="70">
        <v>194.9</v>
      </c>
      <c r="I122" s="43">
        <v>148.4</v>
      </c>
      <c r="J122" s="139">
        <f t="shared" si="9"/>
        <v>-46.5</v>
      </c>
      <c r="K122" s="226">
        <f t="shared" si="8"/>
        <v>-23.858388917393533</v>
      </c>
      <c r="L122" s="25"/>
    </row>
    <row r="123" spans="1:12" s="21" customFormat="1" ht="26.25" customHeight="1" thickBot="1">
      <c r="A123" s="88" t="s">
        <v>118</v>
      </c>
      <c r="B123" s="83">
        <f t="shared" si="10"/>
        <v>90</v>
      </c>
      <c r="C123" s="214" t="s">
        <v>281</v>
      </c>
      <c r="D123" s="172">
        <v>9.6</v>
      </c>
      <c r="E123" s="194">
        <v>2.1</v>
      </c>
      <c r="F123" s="247">
        <f t="shared" si="11"/>
        <v>-7.5</v>
      </c>
      <c r="G123" s="226">
        <f t="shared" si="7"/>
        <v>-78.125</v>
      </c>
      <c r="H123" s="70">
        <v>38.200000000000003</v>
      </c>
      <c r="I123" s="43">
        <v>11.9</v>
      </c>
      <c r="J123" s="139">
        <f t="shared" si="9"/>
        <v>-26.300000000000004</v>
      </c>
      <c r="K123" s="226">
        <f t="shared" si="8"/>
        <v>-68.848167539267024</v>
      </c>
      <c r="L123" s="22"/>
    </row>
    <row r="124" spans="1:12" s="21" customFormat="1" ht="24.75" customHeight="1" thickBot="1">
      <c r="A124" s="97" t="s">
        <v>165</v>
      </c>
      <c r="B124" s="89">
        <f t="shared" si="10"/>
        <v>91</v>
      </c>
      <c r="C124" s="217" t="s">
        <v>282</v>
      </c>
      <c r="D124" s="174">
        <v>1.7</v>
      </c>
      <c r="E124" s="198">
        <v>1.7</v>
      </c>
      <c r="F124" s="247">
        <f t="shared" si="11"/>
        <v>0</v>
      </c>
      <c r="G124" s="226">
        <f t="shared" si="7"/>
        <v>0</v>
      </c>
      <c r="H124" s="125">
        <v>7.1</v>
      </c>
      <c r="I124" s="126">
        <v>7.1</v>
      </c>
      <c r="J124" s="139">
        <f t="shared" si="9"/>
        <v>0</v>
      </c>
      <c r="K124" s="150">
        <f t="shared" si="8"/>
        <v>0</v>
      </c>
      <c r="L124" s="22"/>
    </row>
    <row r="125" spans="1:12" s="21" customFormat="1" ht="18" customHeight="1" thickBot="1">
      <c r="A125" s="136" t="s">
        <v>166</v>
      </c>
      <c r="B125" s="104">
        <f t="shared" si="10"/>
        <v>92</v>
      </c>
      <c r="C125" s="222">
        <v>1170</v>
      </c>
      <c r="D125" s="108"/>
      <c r="E125" s="233"/>
      <c r="F125" s="247"/>
      <c r="G125" s="226"/>
      <c r="H125" s="143"/>
      <c r="I125" s="144"/>
      <c r="J125" s="139">
        <f t="shared" si="9"/>
        <v>0</v>
      </c>
      <c r="K125" s="150"/>
      <c r="L125" s="23"/>
    </row>
    <row r="126" spans="1:12" s="21" customFormat="1" ht="21" customHeight="1" thickBot="1">
      <c r="A126" s="93" t="s">
        <v>120</v>
      </c>
      <c r="B126" s="82">
        <f t="shared" si="10"/>
        <v>93</v>
      </c>
      <c r="C126" s="214" t="s">
        <v>283</v>
      </c>
      <c r="D126" s="175"/>
      <c r="E126" s="200"/>
      <c r="F126" s="247"/>
      <c r="G126" s="226"/>
      <c r="H126" s="138"/>
      <c r="I126" s="139"/>
      <c r="J126" s="139">
        <f t="shared" si="9"/>
        <v>0</v>
      </c>
      <c r="K126" s="150"/>
      <c r="L126" s="25"/>
    </row>
    <row r="127" spans="1:12" s="21" customFormat="1" ht="20.25" customHeight="1" thickBot="1">
      <c r="A127" s="88" t="s">
        <v>121</v>
      </c>
      <c r="B127" s="83">
        <f t="shared" si="10"/>
        <v>94</v>
      </c>
      <c r="C127" s="215" t="s">
        <v>284</v>
      </c>
      <c r="D127" s="172"/>
      <c r="E127" s="201"/>
      <c r="F127" s="247"/>
      <c r="G127" s="226"/>
      <c r="H127" s="73"/>
      <c r="I127" s="45"/>
      <c r="J127" s="139">
        <f t="shared" si="9"/>
        <v>0</v>
      </c>
      <c r="K127" s="150"/>
      <c r="L127" s="26"/>
    </row>
    <row r="128" spans="1:12" s="21" customFormat="1" ht="21.75" customHeight="1" thickBot="1">
      <c r="A128" s="97" t="s">
        <v>122</v>
      </c>
      <c r="B128" s="89">
        <f t="shared" si="10"/>
        <v>95</v>
      </c>
      <c r="C128" s="218" t="s">
        <v>285</v>
      </c>
      <c r="D128" s="118"/>
      <c r="E128" s="202"/>
      <c r="F128" s="247"/>
      <c r="G128" s="226"/>
      <c r="H128" s="156"/>
      <c r="I128" s="157"/>
      <c r="J128" s="139">
        <f t="shared" si="9"/>
        <v>0</v>
      </c>
      <c r="K128" s="150"/>
      <c r="L128" s="28"/>
    </row>
    <row r="129" spans="1:12" s="21" customFormat="1" ht="21.75" thickBot="1">
      <c r="A129" s="98" t="s">
        <v>242</v>
      </c>
      <c r="B129" s="81">
        <f t="shared" si="10"/>
        <v>96</v>
      </c>
      <c r="C129" s="219">
        <v>1180</v>
      </c>
      <c r="D129" s="116"/>
      <c r="E129" s="203"/>
      <c r="F129" s="247"/>
      <c r="G129" s="226"/>
      <c r="H129" s="158"/>
      <c r="I129" s="159"/>
      <c r="J129" s="139">
        <f t="shared" si="9"/>
        <v>0</v>
      </c>
      <c r="K129" s="150"/>
      <c r="L129" s="28"/>
    </row>
    <row r="130" spans="1:12" s="21" customFormat="1" ht="21.75" thickBot="1">
      <c r="A130" s="77" t="s">
        <v>243</v>
      </c>
      <c r="B130" s="99">
        <f t="shared" si="10"/>
        <v>97</v>
      </c>
      <c r="C130" s="220">
        <v>1190</v>
      </c>
      <c r="D130" s="114">
        <v>370.5</v>
      </c>
      <c r="E130" s="204">
        <v>370.5</v>
      </c>
      <c r="F130" s="247">
        <f t="shared" si="11"/>
        <v>0</v>
      </c>
      <c r="G130" s="226">
        <f t="shared" si="7"/>
        <v>0</v>
      </c>
      <c r="H130" s="161">
        <v>370.5</v>
      </c>
      <c r="I130" s="160">
        <v>370.5</v>
      </c>
      <c r="J130" s="139">
        <f>I130-H130</f>
        <v>0</v>
      </c>
      <c r="K130" s="226">
        <f t="shared" si="8"/>
        <v>0</v>
      </c>
      <c r="L130" s="27">
        <f t="shared" ref="L130" si="12">SUM(L127-L128-L129)</f>
        <v>0</v>
      </c>
    </row>
    <row r="131" spans="1:12" s="20" customFormat="1" ht="41.25" thickBot="1">
      <c r="A131" s="103" t="s">
        <v>169</v>
      </c>
      <c r="B131" s="104">
        <f t="shared" si="10"/>
        <v>98</v>
      </c>
      <c r="C131" s="221">
        <v>1200</v>
      </c>
      <c r="D131" s="137"/>
      <c r="E131" s="225"/>
      <c r="F131" s="247">
        <f t="shared" si="11"/>
        <v>0</v>
      </c>
      <c r="G131" s="226"/>
      <c r="H131" s="227"/>
      <c r="I131" s="228"/>
      <c r="J131" s="139">
        <f t="shared" si="9"/>
        <v>0</v>
      </c>
      <c r="K131" s="150"/>
      <c r="L131" s="26"/>
    </row>
    <row r="132" spans="1:12" s="21" customFormat="1" ht="21" thickBot="1">
      <c r="A132" s="103" t="s">
        <v>5</v>
      </c>
      <c r="B132" s="104">
        <f t="shared" si="10"/>
        <v>99</v>
      </c>
      <c r="C132" s="221">
        <v>1210</v>
      </c>
      <c r="D132" s="171">
        <v>6021.1</v>
      </c>
      <c r="E132" s="255">
        <f>E35</f>
        <v>6571.8</v>
      </c>
      <c r="F132" s="247">
        <f t="shared" si="11"/>
        <v>550.69999999999982</v>
      </c>
      <c r="G132" s="226">
        <f t="shared" si="7"/>
        <v>9.1461693046121102</v>
      </c>
      <c r="H132" s="229">
        <v>20591.400000000001</v>
      </c>
      <c r="I132" s="230">
        <f>I35</f>
        <v>20162.8</v>
      </c>
      <c r="J132" s="139">
        <f t="shared" si="9"/>
        <v>-428.60000000000218</v>
      </c>
      <c r="K132" s="226">
        <f t="shared" si="8"/>
        <v>-2.0814514797439809</v>
      </c>
      <c r="L132" s="24"/>
    </row>
    <row r="133" spans="1:12" s="21" customFormat="1" ht="18" customHeight="1" thickBot="1">
      <c r="A133" s="231" t="s">
        <v>64</v>
      </c>
      <c r="B133" s="104">
        <f t="shared" si="10"/>
        <v>100</v>
      </c>
      <c r="C133" s="232">
        <v>1220</v>
      </c>
      <c r="D133" s="137">
        <v>6404.2</v>
      </c>
      <c r="E133" s="233">
        <f>E53</f>
        <v>6758.7</v>
      </c>
      <c r="F133" s="247">
        <f t="shared" si="11"/>
        <v>354.5</v>
      </c>
      <c r="G133" s="226">
        <f t="shared" si="7"/>
        <v>5.5354298741450929</v>
      </c>
      <c r="H133" s="143">
        <v>20417.099999999999</v>
      </c>
      <c r="I133" s="144">
        <f>I53</f>
        <v>19988.5</v>
      </c>
      <c r="J133" s="139">
        <f t="shared" si="9"/>
        <v>-428.59999999999854</v>
      </c>
      <c r="K133" s="226">
        <f t="shared" si="8"/>
        <v>-2.0992207512330281</v>
      </c>
      <c r="L133" s="24"/>
    </row>
    <row r="134" spans="1:12" s="21" customFormat="1" ht="18" customHeight="1" thickBot="1">
      <c r="A134" s="231" t="s">
        <v>65</v>
      </c>
      <c r="B134" s="104">
        <f t="shared" si="10"/>
        <v>101</v>
      </c>
      <c r="C134" s="232">
        <v>1230</v>
      </c>
      <c r="D134" s="235">
        <f>D132-D133</f>
        <v>-383.09999999999945</v>
      </c>
      <c r="E134" s="257">
        <f>E132-E133</f>
        <v>-186.89999999999964</v>
      </c>
      <c r="F134" s="247">
        <f t="shared" si="11"/>
        <v>196.19999999999982</v>
      </c>
      <c r="G134" s="226"/>
      <c r="H134" s="229">
        <v>174.3</v>
      </c>
      <c r="I134" s="230">
        <f>I132-I133</f>
        <v>174.29999999999927</v>
      </c>
      <c r="J134" s="139">
        <f t="shared" si="9"/>
        <v>-7.3896444519050419E-13</v>
      </c>
      <c r="K134" s="226">
        <f t="shared" si="8"/>
        <v>-4.2396124222059904E-13</v>
      </c>
      <c r="L134" s="24"/>
    </row>
    <row r="135" spans="1:12" s="21" customFormat="1" ht="18" customHeight="1" thickBot="1">
      <c r="A135" s="103" t="s">
        <v>66</v>
      </c>
      <c r="B135" s="104">
        <f t="shared" si="10"/>
        <v>102</v>
      </c>
      <c r="C135" s="108">
        <v>2000</v>
      </c>
      <c r="D135" s="137">
        <v>866.1</v>
      </c>
      <c r="E135" s="233">
        <v>930.4</v>
      </c>
      <c r="F135" s="247">
        <f t="shared" si="11"/>
        <v>64.299999999999955</v>
      </c>
      <c r="G135" s="226">
        <f t="shared" si="7"/>
        <v>7.4240849786398746</v>
      </c>
      <c r="H135" s="143">
        <v>2673.7</v>
      </c>
      <c r="I135" s="144">
        <v>2493.4</v>
      </c>
      <c r="J135" s="139">
        <f t="shared" si="9"/>
        <v>-180.29999999999973</v>
      </c>
      <c r="K135" s="226">
        <f t="shared" si="8"/>
        <v>-6.7434641134008961</v>
      </c>
      <c r="L135" s="25"/>
    </row>
    <row r="136" spans="1:12" s="20" customFormat="1" ht="38.25" customHeight="1" thickBot="1">
      <c r="A136" s="85" t="s">
        <v>67</v>
      </c>
      <c r="B136" s="82">
        <f t="shared" si="10"/>
        <v>103</v>
      </c>
      <c r="C136" s="117">
        <v>2010</v>
      </c>
      <c r="D136" s="109">
        <v>866.1</v>
      </c>
      <c r="E136" s="205">
        <v>930.4</v>
      </c>
      <c r="F136" s="247">
        <f t="shared" si="11"/>
        <v>64.299999999999955</v>
      </c>
      <c r="G136" s="226">
        <f t="shared" si="7"/>
        <v>7.4240849786398746</v>
      </c>
      <c r="H136" s="162">
        <v>2673.7</v>
      </c>
      <c r="I136" s="163">
        <v>2493.4</v>
      </c>
      <c r="J136" s="139">
        <f t="shared" si="9"/>
        <v>-180.29999999999973</v>
      </c>
      <c r="K136" s="226">
        <f t="shared" si="8"/>
        <v>-6.7434641134008961</v>
      </c>
      <c r="L136" s="29"/>
    </row>
    <row r="137" spans="1:12" s="21" customFormat="1" ht="18" customHeight="1" thickBot="1">
      <c r="A137" s="85" t="s">
        <v>68</v>
      </c>
      <c r="B137" s="83">
        <f t="shared" si="10"/>
        <v>104</v>
      </c>
      <c r="C137" s="117">
        <v>2020</v>
      </c>
      <c r="D137" s="117"/>
      <c r="E137" s="194"/>
      <c r="F137" s="247"/>
      <c r="G137" s="226"/>
      <c r="H137" s="70"/>
      <c r="I137" s="43"/>
      <c r="J137" s="139">
        <f t="shared" si="9"/>
        <v>0</v>
      </c>
      <c r="K137" s="150"/>
      <c r="L137" s="23"/>
    </row>
    <row r="138" spans="1:12" s="21" customFormat="1" ht="33.75" customHeight="1" thickBot="1">
      <c r="A138" s="85" t="s">
        <v>69</v>
      </c>
      <c r="B138" s="83">
        <f t="shared" si="10"/>
        <v>105</v>
      </c>
      <c r="C138" s="117">
        <v>2030</v>
      </c>
      <c r="D138" s="117"/>
      <c r="E138" s="194"/>
      <c r="F138" s="247"/>
      <c r="G138" s="226"/>
      <c r="H138" s="70"/>
      <c r="I138" s="43"/>
      <c r="J138" s="139">
        <f t="shared" si="9"/>
        <v>0</v>
      </c>
      <c r="K138" s="150"/>
      <c r="L138" s="24"/>
    </row>
    <row r="139" spans="1:12" s="21" customFormat="1" ht="18" customHeight="1" thickBot="1">
      <c r="A139" s="95" t="s">
        <v>30</v>
      </c>
      <c r="B139" s="90">
        <f t="shared" si="10"/>
        <v>106</v>
      </c>
      <c r="C139" s="118">
        <v>2040</v>
      </c>
      <c r="D139" s="118"/>
      <c r="E139" s="198"/>
      <c r="F139" s="247"/>
      <c r="G139" s="226"/>
      <c r="H139" s="125"/>
      <c r="I139" s="126"/>
      <c r="J139" s="258">
        <f t="shared" si="9"/>
        <v>0</v>
      </c>
      <c r="K139" s="150"/>
      <c r="L139" s="24"/>
    </row>
    <row r="140" spans="1:12" s="21" customFormat="1" ht="21.75" customHeight="1" thickBot="1">
      <c r="A140" s="80" t="s">
        <v>87</v>
      </c>
      <c r="B140" s="81">
        <f t="shared" si="10"/>
        <v>107</v>
      </c>
      <c r="C140" s="119">
        <v>3000</v>
      </c>
      <c r="D140" s="116">
        <v>119.5</v>
      </c>
      <c r="E140" s="199">
        <v>128.5</v>
      </c>
      <c r="F140" s="260">
        <f t="shared" si="11"/>
        <v>9</v>
      </c>
      <c r="G140" s="226">
        <f t="shared" si="7"/>
        <v>7.5313807531380759</v>
      </c>
      <c r="H140" s="152">
        <v>401.1</v>
      </c>
      <c r="I140" s="152">
        <v>410</v>
      </c>
      <c r="J140" s="153">
        <f t="shared" si="9"/>
        <v>8.8999999999999773</v>
      </c>
      <c r="K140" s="226">
        <f t="shared" si="8"/>
        <v>2.2188980304163493</v>
      </c>
      <c r="L140" s="24"/>
    </row>
    <row r="141" spans="1:12" s="21" customFormat="1" ht="21" customHeight="1" thickBot="1">
      <c r="A141" s="77" t="s">
        <v>33</v>
      </c>
      <c r="B141" s="82">
        <f t="shared" si="10"/>
        <v>108</v>
      </c>
      <c r="C141" s="109">
        <v>3010</v>
      </c>
      <c r="D141" s="109"/>
      <c r="E141" s="200"/>
      <c r="F141" s="259"/>
      <c r="G141" s="226"/>
      <c r="H141" s="138"/>
      <c r="I141" s="139"/>
      <c r="J141" s="139">
        <f t="shared" si="9"/>
        <v>0</v>
      </c>
      <c r="K141" s="226"/>
      <c r="L141" s="24"/>
    </row>
    <row r="142" spans="1:12" s="21" customFormat="1" ht="35.25" customHeight="1" thickBot="1">
      <c r="A142" s="85" t="s">
        <v>29</v>
      </c>
      <c r="B142" s="83">
        <f t="shared" si="10"/>
        <v>109</v>
      </c>
      <c r="C142" s="117">
        <v>3020</v>
      </c>
      <c r="D142" s="117"/>
      <c r="E142" s="194"/>
      <c r="F142" s="247"/>
      <c r="G142" s="226"/>
      <c r="H142" s="70"/>
      <c r="I142" s="43"/>
      <c r="J142" s="139">
        <f t="shared" si="9"/>
        <v>0</v>
      </c>
      <c r="K142" s="226"/>
      <c r="L142" s="24"/>
    </row>
    <row r="143" spans="1:12" s="21" customFormat="1" ht="21" customHeight="1" thickBot="1">
      <c r="A143" s="85" t="s">
        <v>88</v>
      </c>
      <c r="B143" s="83">
        <f t="shared" si="10"/>
        <v>110</v>
      </c>
      <c r="C143" s="117">
        <v>3030</v>
      </c>
      <c r="D143" s="172">
        <v>119.5</v>
      </c>
      <c r="E143" s="194">
        <v>128.5</v>
      </c>
      <c r="F143" s="247">
        <f t="shared" si="11"/>
        <v>9</v>
      </c>
      <c r="G143" s="226">
        <f t="shared" si="7"/>
        <v>7.5313807531380759</v>
      </c>
      <c r="H143" s="70">
        <v>401.1</v>
      </c>
      <c r="I143" s="43">
        <v>410</v>
      </c>
      <c r="J143" s="139">
        <f t="shared" si="9"/>
        <v>8.8999999999999773</v>
      </c>
      <c r="K143" s="226">
        <f t="shared" si="8"/>
        <v>2.2188980304163493</v>
      </c>
      <c r="L143" s="24"/>
    </row>
    <row r="144" spans="1:12" s="21" customFormat="1" ht="21" customHeight="1" thickBot="1">
      <c r="A144" s="85" t="s">
        <v>0</v>
      </c>
      <c r="B144" s="83">
        <f t="shared" si="10"/>
        <v>111</v>
      </c>
      <c r="C144" s="117" t="s">
        <v>170</v>
      </c>
      <c r="D144" s="172"/>
      <c r="E144" s="194"/>
      <c r="F144" s="247"/>
      <c r="G144" s="226"/>
      <c r="H144" s="70"/>
      <c r="I144" s="43"/>
      <c r="J144" s="139">
        <f t="shared" si="9"/>
        <v>0</v>
      </c>
      <c r="K144" s="226"/>
      <c r="L144" s="24"/>
    </row>
    <row r="145" spans="1:12" s="21" customFormat="1" ht="21" customHeight="1" thickBot="1">
      <c r="A145" s="85" t="s">
        <v>1</v>
      </c>
      <c r="B145" s="83">
        <f t="shared" si="10"/>
        <v>112</v>
      </c>
      <c r="C145" s="117" t="s">
        <v>171</v>
      </c>
      <c r="D145" s="117">
        <v>119.5</v>
      </c>
      <c r="E145" s="194">
        <v>128.5</v>
      </c>
      <c r="F145" s="247">
        <f t="shared" si="11"/>
        <v>9</v>
      </c>
      <c r="G145" s="226">
        <f t="shared" si="7"/>
        <v>7.5313807531380759</v>
      </c>
      <c r="H145" s="70">
        <v>401.1</v>
      </c>
      <c r="I145" s="43">
        <v>410</v>
      </c>
      <c r="J145" s="139">
        <f t="shared" si="9"/>
        <v>8.8999999999999773</v>
      </c>
      <c r="K145" s="226">
        <f t="shared" si="8"/>
        <v>2.2188980304163493</v>
      </c>
      <c r="L145" s="24"/>
    </row>
    <row r="146" spans="1:12" s="31" customFormat="1" ht="21" customHeight="1" thickBot="1">
      <c r="A146" s="85" t="s">
        <v>8</v>
      </c>
      <c r="B146" s="83">
        <f t="shared" si="10"/>
        <v>113</v>
      </c>
      <c r="C146" s="117" t="s">
        <v>172</v>
      </c>
      <c r="D146" s="117"/>
      <c r="E146" s="206"/>
      <c r="F146" s="182"/>
      <c r="G146" s="226"/>
      <c r="H146" s="74"/>
      <c r="I146" s="46"/>
      <c r="J146" s="46"/>
      <c r="K146" s="150"/>
      <c r="L146" s="30"/>
    </row>
    <row r="147" spans="1:12" s="20" customFormat="1" ht="21" customHeight="1" thickBot="1">
      <c r="A147" s="85" t="s">
        <v>2</v>
      </c>
      <c r="B147" s="83">
        <f t="shared" si="10"/>
        <v>114</v>
      </c>
      <c r="C147" s="117" t="s">
        <v>173</v>
      </c>
      <c r="D147" s="117"/>
      <c r="E147" s="201"/>
      <c r="F147" s="167"/>
      <c r="G147" s="226"/>
      <c r="H147" s="73"/>
      <c r="I147" s="45"/>
      <c r="J147" s="45"/>
      <c r="K147" s="150"/>
      <c r="L147" s="26"/>
    </row>
    <row r="148" spans="1:12" s="20" customFormat="1" ht="32.25" customHeight="1" thickBot="1">
      <c r="A148" s="85" t="s">
        <v>9</v>
      </c>
      <c r="B148" s="83">
        <f t="shared" si="10"/>
        <v>115</v>
      </c>
      <c r="C148" s="117" t="s">
        <v>174</v>
      </c>
      <c r="D148" s="117"/>
      <c r="E148" s="201"/>
      <c r="F148" s="167"/>
      <c r="G148" s="226"/>
      <c r="H148" s="73"/>
      <c r="I148" s="45"/>
      <c r="J148" s="45"/>
      <c r="K148" s="150"/>
      <c r="L148" s="26"/>
    </row>
    <row r="149" spans="1:12" s="21" customFormat="1" ht="18" customHeight="1" thickBot="1">
      <c r="A149" s="85" t="s">
        <v>18</v>
      </c>
      <c r="B149" s="83">
        <f t="shared" si="10"/>
        <v>116</v>
      </c>
      <c r="C149" s="117" t="s">
        <v>175</v>
      </c>
      <c r="D149" s="117"/>
      <c r="E149" s="194"/>
      <c r="F149" s="71"/>
      <c r="G149" s="226"/>
      <c r="H149" s="70"/>
      <c r="I149" s="43"/>
      <c r="J149" s="43"/>
      <c r="K149" s="150"/>
      <c r="L149" s="24"/>
    </row>
    <row r="150" spans="1:12" s="21" customFormat="1" ht="18" customHeight="1" thickBot="1">
      <c r="A150" s="95" t="s">
        <v>127</v>
      </c>
      <c r="B150" s="90">
        <f t="shared" si="10"/>
        <v>117</v>
      </c>
      <c r="C150" s="118">
        <v>3040</v>
      </c>
      <c r="D150" s="118"/>
      <c r="E150" s="198"/>
      <c r="F150" s="164"/>
      <c r="G150" s="226"/>
      <c r="H150" s="125"/>
      <c r="I150" s="126"/>
      <c r="J150" s="126"/>
      <c r="K150" s="150"/>
      <c r="L150" s="24"/>
    </row>
    <row r="151" spans="1:12" s="21" customFormat="1" ht="18" customHeight="1" thickBot="1">
      <c r="A151" s="91" t="s">
        <v>128</v>
      </c>
      <c r="B151" s="92">
        <f t="shared" si="10"/>
        <v>118</v>
      </c>
      <c r="C151" s="111">
        <v>4000</v>
      </c>
      <c r="D151" s="116"/>
      <c r="E151" s="199"/>
      <c r="F151" s="166"/>
      <c r="G151" s="226"/>
      <c r="H151" s="152"/>
      <c r="I151" s="153"/>
      <c r="J151" s="153"/>
      <c r="K151" s="150"/>
      <c r="L151" s="24"/>
    </row>
    <row r="152" spans="1:12" s="21" customFormat="1" ht="18" customHeight="1" thickBot="1">
      <c r="A152" s="91" t="s">
        <v>129</v>
      </c>
      <c r="B152" s="92">
        <f t="shared" si="10"/>
        <v>119</v>
      </c>
      <c r="C152" s="111">
        <v>5000</v>
      </c>
      <c r="D152" s="116"/>
      <c r="E152" s="199"/>
      <c r="F152" s="166"/>
      <c r="G152" s="226"/>
      <c r="H152" s="152"/>
      <c r="I152" s="153"/>
      <c r="J152" s="153"/>
      <c r="K152" s="150"/>
      <c r="L152" s="24"/>
    </row>
    <row r="153" spans="1:12" s="21" customFormat="1" ht="18.75" customHeight="1" thickBot="1">
      <c r="A153" s="85" t="s">
        <v>34</v>
      </c>
      <c r="B153" s="82">
        <f t="shared" si="10"/>
        <v>120</v>
      </c>
      <c r="C153" s="117">
        <v>5010</v>
      </c>
      <c r="D153" s="109"/>
      <c r="E153" s="200"/>
      <c r="F153" s="165"/>
      <c r="G153" s="226"/>
      <c r="H153" s="138"/>
      <c r="I153" s="139"/>
      <c r="J153" s="139"/>
      <c r="K153" s="150"/>
      <c r="L153" s="24"/>
    </row>
    <row r="154" spans="1:12" s="21" customFormat="1" ht="18.75" customHeight="1" thickBot="1">
      <c r="A154" s="85" t="s">
        <v>70</v>
      </c>
      <c r="B154" s="83">
        <f t="shared" si="10"/>
        <v>121</v>
      </c>
      <c r="C154" s="117" t="s">
        <v>176</v>
      </c>
      <c r="D154" s="117"/>
      <c r="E154" s="194"/>
      <c r="F154" s="71"/>
      <c r="G154" s="226"/>
      <c r="H154" s="70"/>
      <c r="I154" s="43"/>
      <c r="J154" s="43"/>
      <c r="K154" s="150"/>
      <c r="L154" s="24"/>
    </row>
    <row r="155" spans="1:12" s="21" customFormat="1" ht="18.75" customHeight="1" thickBot="1">
      <c r="A155" s="85" t="s">
        <v>35</v>
      </c>
      <c r="B155" s="83">
        <f t="shared" si="10"/>
        <v>122</v>
      </c>
      <c r="C155" s="117" t="s">
        <v>177</v>
      </c>
      <c r="D155" s="172"/>
      <c r="E155" s="194"/>
      <c r="F155" s="71"/>
      <c r="G155" s="226"/>
      <c r="H155" s="70"/>
      <c r="I155" s="43"/>
      <c r="J155" s="43"/>
      <c r="K155" s="150"/>
      <c r="L155" s="24"/>
    </row>
    <row r="156" spans="1:12" s="21" customFormat="1" ht="18.75" customHeight="1" thickBot="1">
      <c r="A156" s="85" t="s">
        <v>36</v>
      </c>
      <c r="B156" s="83">
        <f t="shared" si="10"/>
        <v>123</v>
      </c>
      <c r="C156" s="117" t="s">
        <v>178</v>
      </c>
      <c r="D156" s="117"/>
      <c r="E156" s="194"/>
      <c r="F156" s="71"/>
      <c r="G156" s="226"/>
      <c r="H156" s="70"/>
      <c r="I156" s="43"/>
      <c r="J156" s="43"/>
      <c r="K156" s="150"/>
      <c r="L156" s="24"/>
    </row>
    <row r="157" spans="1:12" s="21" customFormat="1" ht="18.75" customHeight="1" thickBot="1">
      <c r="A157" s="85" t="s">
        <v>71</v>
      </c>
      <c r="B157" s="83">
        <f t="shared" si="10"/>
        <v>124</v>
      </c>
      <c r="C157" s="117">
        <v>5020</v>
      </c>
      <c r="D157" s="117"/>
      <c r="E157" s="194"/>
      <c r="F157" s="71"/>
      <c r="G157" s="226"/>
      <c r="H157" s="70"/>
      <c r="I157" s="43"/>
      <c r="J157" s="43"/>
      <c r="K157" s="150"/>
      <c r="L157" s="24"/>
    </row>
    <row r="158" spans="1:12" s="21" customFormat="1" ht="18.75" customHeight="1" thickBot="1">
      <c r="A158" s="85" t="s">
        <v>37</v>
      </c>
      <c r="B158" s="83">
        <f t="shared" si="10"/>
        <v>125</v>
      </c>
      <c r="C158" s="117">
        <v>5030</v>
      </c>
      <c r="D158" s="117"/>
      <c r="E158" s="194"/>
      <c r="F158" s="71"/>
      <c r="G158" s="226"/>
      <c r="H158" s="70"/>
      <c r="I158" s="43"/>
      <c r="J158" s="43"/>
      <c r="K158" s="150"/>
      <c r="L158" s="24"/>
    </row>
    <row r="159" spans="1:12" s="21" customFormat="1" ht="18.75" customHeight="1" thickBot="1">
      <c r="A159" s="85" t="s">
        <v>70</v>
      </c>
      <c r="B159" s="83">
        <f t="shared" si="10"/>
        <v>126</v>
      </c>
      <c r="C159" s="117" t="s">
        <v>179</v>
      </c>
      <c r="D159" s="117"/>
      <c r="E159" s="201"/>
      <c r="F159" s="167"/>
      <c r="G159" s="226"/>
      <c r="H159" s="73"/>
      <c r="I159" s="45"/>
      <c r="J159" s="45"/>
      <c r="K159" s="150"/>
      <c r="L159" s="26"/>
    </row>
    <row r="160" spans="1:12" s="21" customFormat="1" ht="18.75" customHeight="1" thickBot="1">
      <c r="A160" s="85" t="s">
        <v>35</v>
      </c>
      <c r="B160" s="83">
        <f t="shared" si="10"/>
        <v>127</v>
      </c>
      <c r="C160" s="117" t="s">
        <v>180</v>
      </c>
      <c r="D160" s="172"/>
      <c r="E160" s="194"/>
      <c r="F160" s="71"/>
      <c r="G160" s="226"/>
      <c r="H160" s="70"/>
      <c r="I160" s="43"/>
      <c r="J160" s="43"/>
      <c r="K160" s="150"/>
      <c r="L160" s="24"/>
    </row>
    <row r="161" spans="1:12" s="32" customFormat="1" ht="18.75" customHeight="1" thickBot="1">
      <c r="A161" s="85" t="s">
        <v>36</v>
      </c>
      <c r="B161" s="83">
        <f t="shared" si="10"/>
        <v>128</v>
      </c>
      <c r="C161" s="117" t="s">
        <v>181</v>
      </c>
      <c r="D161" s="117"/>
      <c r="E161" s="194"/>
      <c r="F161" s="71"/>
      <c r="G161" s="226"/>
      <c r="H161" s="70"/>
      <c r="I161" s="43"/>
      <c r="J161" s="43"/>
      <c r="K161" s="150"/>
      <c r="L161" s="24"/>
    </row>
    <row r="162" spans="1:12" s="32" customFormat="1" ht="18.75" customHeight="1" thickBot="1">
      <c r="A162" s="85" t="s">
        <v>182</v>
      </c>
      <c r="B162" s="90">
        <f t="shared" si="10"/>
        <v>129</v>
      </c>
      <c r="C162" s="117">
        <v>5040</v>
      </c>
      <c r="D162" s="118"/>
      <c r="E162" s="198"/>
      <c r="F162" s="164"/>
      <c r="G162" s="226"/>
      <c r="H162" s="125"/>
      <c r="I162" s="126"/>
      <c r="J162" s="126"/>
      <c r="K162" s="150"/>
      <c r="L162" s="24"/>
    </row>
    <row r="163" spans="1:12" s="32" customFormat="1" ht="21" thickBot="1">
      <c r="A163" s="103" t="s">
        <v>130</v>
      </c>
      <c r="B163" s="104">
        <f t="shared" si="10"/>
        <v>130</v>
      </c>
      <c r="C163" s="108">
        <v>6000</v>
      </c>
      <c r="D163" s="137"/>
      <c r="E163" s="233"/>
      <c r="F163" s="234"/>
      <c r="G163" s="226"/>
      <c r="H163" s="143"/>
      <c r="I163" s="144"/>
      <c r="J163" s="144"/>
      <c r="K163" s="150"/>
      <c r="L163" s="25"/>
    </row>
    <row r="164" spans="1:12" s="32" customFormat="1" ht="23.25" customHeight="1" thickBot="1">
      <c r="A164" s="85" t="s">
        <v>72</v>
      </c>
      <c r="B164" s="82">
        <f t="shared" si="10"/>
        <v>131</v>
      </c>
      <c r="C164" s="117">
        <v>6010</v>
      </c>
      <c r="D164" s="240">
        <v>21</v>
      </c>
      <c r="E164" s="240">
        <v>21</v>
      </c>
      <c r="F164" s="181"/>
      <c r="G164" s="226">
        <f t="shared" ref="G164:G198" si="13">F164/D164*100</f>
        <v>0</v>
      </c>
      <c r="H164" s="240">
        <v>21</v>
      </c>
      <c r="I164" s="240">
        <v>21</v>
      </c>
      <c r="J164" s="163"/>
      <c r="K164" s="150">
        <f t="shared" ref="K164:K198" si="14">J164/H164*100</f>
        <v>0</v>
      </c>
      <c r="L164" s="26"/>
    </row>
    <row r="165" spans="1:12" s="32" customFormat="1" ht="23.25" customHeight="1" thickBot="1">
      <c r="A165" s="85" t="s">
        <v>73</v>
      </c>
      <c r="B165" s="83">
        <f t="shared" si="10"/>
        <v>132</v>
      </c>
      <c r="C165" s="117">
        <v>6020</v>
      </c>
      <c r="D165" s="117">
        <v>2.1</v>
      </c>
      <c r="E165" s="117">
        <v>1.6</v>
      </c>
      <c r="F165" s="266">
        <v>0.5</v>
      </c>
      <c r="G165" s="226">
        <f t="shared" si="13"/>
        <v>23.809523809523807</v>
      </c>
      <c r="H165" s="117">
        <v>2.1</v>
      </c>
      <c r="I165" s="117">
        <v>1.7</v>
      </c>
      <c r="J165" s="43">
        <v>0.4</v>
      </c>
      <c r="K165" s="150">
        <f t="shared" si="14"/>
        <v>19.047619047619047</v>
      </c>
      <c r="L165" s="23"/>
    </row>
    <row r="166" spans="1:12" s="32" customFormat="1" ht="38.25" customHeight="1" thickBot="1">
      <c r="A166" s="85" t="s">
        <v>131</v>
      </c>
      <c r="B166" s="83">
        <f t="shared" si="10"/>
        <v>133</v>
      </c>
      <c r="C166" s="117">
        <v>6030</v>
      </c>
      <c r="D166" s="172">
        <v>0.06</v>
      </c>
      <c r="E166" s="172">
        <v>0.06</v>
      </c>
      <c r="F166" s="266"/>
      <c r="G166" s="226">
        <f t="shared" si="13"/>
        <v>0</v>
      </c>
      <c r="H166" s="172">
        <v>0.06</v>
      </c>
      <c r="I166" s="172">
        <v>0.06</v>
      </c>
      <c r="J166" s="43"/>
      <c r="K166" s="150">
        <f t="shared" si="14"/>
        <v>0</v>
      </c>
      <c r="L166" s="24"/>
    </row>
    <row r="167" spans="1:12" s="32" customFormat="1" ht="23.25" customHeight="1" thickBot="1">
      <c r="A167" s="95" t="s">
        <v>74</v>
      </c>
      <c r="B167" s="90">
        <f t="shared" si="10"/>
        <v>134</v>
      </c>
      <c r="C167" s="118">
        <v>6040</v>
      </c>
      <c r="D167" s="118">
        <v>0.06</v>
      </c>
      <c r="E167" s="118">
        <v>0.05</v>
      </c>
      <c r="F167" s="267">
        <v>0.01</v>
      </c>
      <c r="G167" s="226">
        <f t="shared" si="13"/>
        <v>16.666666666666668</v>
      </c>
      <c r="H167" s="118">
        <v>0.06</v>
      </c>
      <c r="I167" s="118">
        <v>7.0000000000000007E-2</v>
      </c>
      <c r="J167" s="126">
        <v>0.01</v>
      </c>
      <c r="K167" s="150">
        <f t="shared" si="14"/>
        <v>16.666666666666668</v>
      </c>
      <c r="L167" s="24"/>
    </row>
    <row r="168" spans="1:12" s="32" customFormat="1" ht="18" customHeight="1" thickBot="1">
      <c r="A168" s="103" t="s">
        <v>132</v>
      </c>
      <c r="B168" s="104">
        <f t="shared" si="10"/>
        <v>135</v>
      </c>
      <c r="C168" s="108">
        <v>7000</v>
      </c>
      <c r="D168" s="137"/>
      <c r="E168" s="233"/>
      <c r="F168" s="234"/>
      <c r="G168" s="226"/>
      <c r="H168" s="145"/>
      <c r="I168" s="144"/>
      <c r="J168" s="144"/>
      <c r="K168" s="150"/>
      <c r="L168" s="24"/>
    </row>
    <row r="169" spans="1:12" s="32" customFormat="1" ht="18" customHeight="1" thickBot="1">
      <c r="A169" s="77" t="s">
        <v>75</v>
      </c>
      <c r="B169" s="82">
        <f t="shared" si="10"/>
        <v>136</v>
      </c>
      <c r="C169" s="109">
        <v>7010</v>
      </c>
      <c r="D169" s="109">
        <v>3621.4</v>
      </c>
      <c r="E169" s="200">
        <v>3652.4</v>
      </c>
      <c r="F169" s="138">
        <f>E169-D169</f>
        <v>31</v>
      </c>
      <c r="G169" s="226">
        <f t="shared" si="13"/>
        <v>0.85602253272215167</v>
      </c>
      <c r="H169" s="109">
        <v>3621.4</v>
      </c>
      <c r="I169" s="200">
        <v>3652.4</v>
      </c>
      <c r="J169" s="138">
        <f>I169-H169</f>
        <v>31</v>
      </c>
      <c r="K169" s="226">
        <f t="shared" ref="K169:K171" si="15">J169/H169*100</f>
        <v>0.85602253272215167</v>
      </c>
      <c r="L169" s="25"/>
    </row>
    <row r="170" spans="1:12" s="21" customFormat="1" ht="21" customHeight="1" thickBot="1">
      <c r="A170" s="85" t="s">
        <v>76</v>
      </c>
      <c r="B170" s="83">
        <f t="shared" si="10"/>
        <v>137</v>
      </c>
      <c r="C170" s="117">
        <v>7020</v>
      </c>
      <c r="D170" s="117">
        <v>284.8</v>
      </c>
      <c r="E170" s="261">
        <v>259</v>
      </c>
      <c r="F170" s="138">
        <f t="shared" ref="F170:F171" si="16">E170-D170</f>
        <v>-25.800000000000011</v>
      </c>
      <c r="G170" s="226">
        <f t="shared" si="13"/>
        <v>-9.0589887640449476</v>
      </c>
      <c r="H170" s="117">
        <v>284.8</v>
      </c>
      <c r="I170" s="261">
        <v>259</v>
      </c>
      <c r="J170" s="138">
        <f t="shared" ref="J170:J198" si="17">I170-H170</f>
        <v>-25.800000000000011</v>
      </c>
      <c r="K170" s="226">
        <f t="shared" si="15"/>
        <v>-9.0589887640449476</v>
      </c>
      <c r="L170" s="26"/>
    </row>
    <row r="171" spans="1:12" s="21" customFormat="1" ht="21" thickBot="1">
      <c r="A171" s="85" t="s">
        <v>77</v>
      </c>
      <c r="B171" s="83">
        <f t="shared" si="10"/>
        <v>138</v>
      </c>
      <c r="C171" s="117">
        <v>7030</v>
      </c>
      <c r="D171" s="117">
        <v>3906.2</v>
      </c>
      <c r="E171" s="194">
        <f>SUM(E169:E170)</f>
        <v>3911.4</v>
      </c>
      <c r="F171" s="138">
        <f t="shared" si="16"/>
        <v>5.2000000000002728</v>
      </c>
      <c r="G171" s="226">
        <f t="shared" si="13"/>
        <v>0.13312170395781764</v>
      </c>
      <c r="H171" s="117">
        <v>3906.2</v>
      </c>
      <c r="I171" s="194">
        <f>SUM(I169:I170)</f>
        <v>3911.4</v>
      </c>
      <c r="J171" s="138">
        <f t="shared" si="17"/>
        <v>5.2000000000002728</v>
      </c>
      <c r="K171" s="226">
        <f t="shared" si="15"/>
        <v>0.13312170395781764</v>
      </c>
      <c r="L171" s="23"/>
    </row>
    <row r="172" spans="1:12" s="32" customFormat="1" ht="18" customHeight="1" thickBot="1">
      <c r="A172" s="85" t="s">
        <v>78</v>
      </c>
      <c r="B172" s="83">
        <f t="shared" si="10"/>
        <v>139</v>
      </c>
      <c r="C172" s="117">
        <v>7040</v>
      </c>
      <c r="D172" s="117"/>
      <c r="E172" s="194"/>
      <c r="F172" s="71"/>
      <c r="G172" s="226"/>
      <c r="H172" s="70"/>
      <c r="I172" s="43"/>
      <c r="J172" s="138">
        <f t="shared" si="17"/>
        <v>0</v>
      </c>
      <c r="K172" s="150"/>
      <c r="L172" s="24"/>
    </row>
    <row r="173" spans="1:12" s="32" customFormat="1" ht="18" customHeight="1" thickBot="1">
      <c r="A173" s="95" t="s">
        <v>79</v>
      </c>
      <c r="B173" s="90">
        <f t="shared" si="10"/>
        <v>140</v>
      </c>
      <c r="C173" s="118">
        <v>7050</v>
      </c>
      <c r="D173" s="118"/>
      <c r="E173" s="198"/>
      <c r="F173" s="164"/>
      <c r="G173" s="226"/>
      <c r="H173" s="125"/>
      <c r="I173" s="126"/>
      <c r="J173" s="138">
        <f t="shared" si="17"/>
        <v>0</v>
      </c>
      <c r="K173" s="150"/>
      <c r="L173" s="24"/>
    </row>
    <row r="174" spans="1:12" s="32" customFormat="1" ht="27.75" customHeight="1" thickBot="1">
      <c r="A174" s="103" t="s">
        <v>133</v>
      </c>
      <c r="B174" s="104">
        <f t="shared" ref="B174:B206" si="18">B173+1</f>
        <v>141</v>
      </c>
      <c r="C174" s="108">
        <v>8000</v>
      </c>
      <c r="D174" s="137"/>
      <c r="E174" s="233"/>
      <c r="F174" s="234"/>
      <c r="G174" s="226"/>
      <c r="H174" s="143"/>
      <c r="I174" s="144"/>
      <c r="J174" s="138">
        <f t="shared" si="17"/>
        <v>0</v>
      </c>
      <c r="K174" s="150"/>
      <c r="L174" s="24"/>
    </row>
    <row r="175" spans="1:12" s="32" customFormat="1" ht="18" customHeight="1" thickBot="1">
      <c r="A175" s="77" t="s">
        <v>244</v>
      </c>
      <c r="B175" s="82">
        <f t="shared" si="18"/>
        <v>142</v>
      </c>
      <c r="C175" s="109">
        <v>8010</v>
      </c>
      <c r="D175" s="109">
        <v>189.75</v>
      </c>
      <c r="E175" s="109">
        <v>157</v>
      </c>
      <c r="F175" s="268">
        <f>E175-D175</f>
        <v>-32.75</v>
      </c>
      <c r="G175" s="226">
        <f t="shared" si="13"/>
        <v>-17.259552042160738</v>
      </c>
      <c r="H175" s="140">
        <v>213</v>
      </c>
      <c r="I175" s="140">
        <v>194</v>
      </c>
      <c r="J175" s="138">
        <f t="shared" si="17"/>
        <v>-19</v>
      </c>
      <c r="K175" s="150">
        <f t="shared" si="14"/>
        <v>-8.92018779342723</v>
      </c>
      <c r="L175" s="24"/>
    </row>
    <row r="176" spans="1:12" s="32" customFormat="1" ht="18" customHeight="1" thickBot="1">
      <c r="A176" s="85" t="s">
        <v>19</v>
      </c>
      <c r="B176" s="83">
        <f t="shared" si="18"/>
        <v>143</v>
      </c>
      <c r="C176" s="117" t="s">
        <v>183</v>
      </c>
      <c r="D176" s="237">
        <v>1</v>
      </c>
      <c r="E176" s="237">
        <v>1</v>
      </c>
      <c r="F176" s="165">
        <f t="shared" ref="F176:F198" si="19">E176-D176</f>
        <v>0</v>
      </c>
      <c r="G176" s="226">
        <f>F176/D176*100</f>
        <v>0</v>
      </c>
      <c r="H176" s="68">
        <v>1</v>
      </c>
      <c r="I176" s="68">
        <v>1</v>
      </c>
      <c r="J176" s="138">
        <f t="shared" si="17"/>
        <v>0</v>
      </c>
      <c r="K176" s="150">
        <f t="shared" si="14"/>
        <v>0</v>
      </c>
      <c r="L176" s="24"/>
    </row>
    <row r="177" spans="1:12" s="32" customFormat="1" ht="18" customHeight="1" thickBot="1">
      <c r="A177" s="85" t="s">
        <v>134</v>
      </c>
      <c r="B177" s="83">
        <f t="shared" si="18"/>
        <v>144</v>
      </c>
      <c r="C177" s="117" t="s">
        <v>184</v>
      </c>
      <c r="D177" s="237">
        <v>3</v>
      </c>
      <c r="E177" s="237">
        <v>3</v>
      </c>
      <c r="F177" s="165">
        <f t="shared" si="19"/>
        <v>0</v>
      </c>
      <c r="G177" s="226">
        <f t="shared" si="13"/>
        <v>0</v>
      </c>
      <c r="H177" s="68">
        <v>3</v>
      </c>
      <c r="I177" s="68">
        <v>3</v>
      </c>
      <c r="J177" s="138">
        <f t="shared" si="17"/>
        <v>0</v>
      </c>
      <c r="K177" s="150">
        <f t="shared" si="14"/>
        <v>0</v>
      </c>
      <c r="L177" s="24"/>
    </row>
    <row r="178" spans="1:12" s="32" customFormat="1" ht="18" customHeight="1" thickBot="1">
      <c r="A178" s="85" t="s">
        <v>80</v>
      </c>
      <c r="B178" s="83">
        <f t="shared" si="18"/>
        <v>145</v>
      </c>
      <c r="C178" s="117" t="s">
        <v>185</v>
      </c>
      <c r="D178" s="237">
        <v>82</v>
      </c>
      <c r="E178" s="236">
        <v>72.75</v>
      </c>
      <c r="F178" s="268">
        <f t="shared" si="19"/>
        <v>-9.25</v>
      </c>
      <c r="G178" s="226">
        <f t="shared" si="13"/>
        <v>-11.280487804878049</v>
      </c>
      <c r="H178" s="68">
        <v>90</v>
      </c>
      <c r="I178" s="68">
        <v>84</v>
      </c>
      <c r="J178" s="138">
        <f t="shared" si="17"/>
        <v>-6</v>
      </c>
      <c r="K178" s="150">
        <f t="shared" si="14"/>
        <v>-6.666666666666667</v>
      </c>
      <c r="L178" s="25"/>
    </row>
    <row r="179" spans="1:12" s="21" customFormat="1" ht="18" customHeight="1" thickBot="1">
      <c r="A179" s="85" t="s">
        <v>81</v>
      </c>
      <c r="B179" s="83">
        <f t="shared" si="18"/>
        <v>146</v>
      </c>
      <c r="C179" s="117" t="s">
        <v>186</v>
      </c>
      <c r="D179" s="237">
        <v>16</v>
      </c>
      <c r="E179" s="237">
        <v>13.5</v>
      </c>
      <c r="F179" s="268">
        <f t="shared" si="19"/>
        <v>-2.5</v>
      </c>
      <c r="G179" s="226">
        <f t="shared" si="13"/>
        <v>-15.625</v>
      </c>
      <c r="H179" s="68">
        <v>18</v>
      </c>
      <c r="I179" s="68">
        <v>16</v>
      </c>
      <c r="J179" s="138">
        <f t="shared" si="17"/>
        <v>-2</v>
      </c>
      <c r="K179" s="150">
        <f t="shared" si="14"/>
        <v>-11.111111111111111</v>
      </c>
      <c r="L179" s="33"/>
    </row>
    <row r="180" spans="1:12" s="32" customFormat="1" ht="18" customHeight="1" thickBot="1">
      <c r="A180" s="85" t="s">
        <v>82</v>
      </c>
      <c r="B180" s="83">
        <f t="shared" si="18"/>
        <v>147</v>
      </c>
      <c r="C180" s="117" t="s">
        <v>187</v>
      </c>
      <c r="D180" s="237">
        <v>63.5</v>
      </c>
      <c r="E180" s="237">
        <v>51</v>
      </c>
      <c r="F180" s="268">
        <f t="shared" si="19"/>
        <v>-12.5</v>
      </c>
      <c r="G180" s="226">
        <f t="shared" si="13"/>
        <v>-19.685039370078741</v>
      </c>
      <c r="H180" s="68">
        <v>67</v>
      </c>
      <c r="I180" s="68">
        <v>61</v>
      </c>
      <c r="J180" s="138">
        <f t="shared" si="17"/>
        <v>-6</v>
      </c>
      <c r="K180" s="150">
        <f t="shared" si="14"/>
        <v>-8.9552238805970141</v>
      </c>
      <c r="L180" s="23"/>
    </row>
    <row r="181" spans="1:12" s="32" customFormat="1" ht="18" customHeight="1" thickBot="1">
      <c r="A181" s="85" t="s">
        <v>83</v>
      </c>
      <c r="B181" s="83">
        <f t="shared" si="18"/>
        <v>148</v>
      </c>
      <c r="C181" s="118" t="s">
        <v>188</v>
      </c>
      <c r="D181" s="236">
        <v>18.25</v>
      </c>
      <c r="E181" s="236">
        <v>12.5</v>
      </c>
      <c r="F181" s="268">
        <f t="shared" si="19"/>
        <v>-5.75</v>
      </c>
      <c r="G181" s="226">
        <f t="shared" si="13"/>
        <v>-31.506849315068493</v>
      </c>
      <c r="H181" s="68">
        <v>23</v>
      </c>
      <c r="I181" s="68">
        <v>18</v>
      </c>
      <c r="J181" s="138">
        <f t="shared" si="17"/>
        <v>-5</v>
      </c>
      <c r="K181" s="150">
        <f t="shared" si="14"/>
        <v>-21.739130434782609</v>
      </c>
      <c r="L181" s="23"/>
    </row>
    <row r="182" spans="1:12" s="32" customFormat="1" ht="18" customHeight="1" thickBot="1">
      <c r="A182" s="95" t="s">
        <v>84</v>
      </c>
      <c r="B182" s="90">
        <f t="shared" si="18"/>
        <v>149</v>
      </c>
      <c r="C182" s="118" t="s">
        <v>189</v>
      </c>
      <c r="D182" s="241">
        <v>6</v>
      </c>
      <c r="E182" s="265">
        <v>3.25</v>
      </c>
      <c r="F182" s="268">
        <f t="shared" si="19"/>
        <v>-2.75</v>
      </c>
      <c r="G182" s="226">
        <f t="shared" si="13"/>
        <v>-45.833333333333329</v>
      </c>
      <c r="H182" s="124">
        <v>12</v>
      </c>
      <c r="I182" s="124">
        <v>10</v>
      </c>
      <c r="J182" s="138">
        <f t="shared" si="17"/>
        <v>-2</v>
      </c>
      <c r="K182" s="150">
        <f t="shared" si="14"/>
        <v>-16.666666666666664</v>
      </c>
      <c r="L182" s="24"/>
    </row>
    <row r="183" spans="1:12" s="32" customFormat="1" ht="24.75" customHeight="1" thickBot="1">
      <c r="A183" s="98" t="s">
        <v>85</v>
      </c>
      <c r="B183" s="81">
        <f t="shared" si="18"/>
        <v>150</v>
      </c>
      <c r="C183" s="116">
        <v>8020</v>
      </c>
      <c r="D183" s="116">
        <v>4441.5</v>
      </c>
      <c r="E183" s="262">
        <v>4515.8999999999996</v>
      </c>
      <c r="F183" s="138">
        <f t="shared" si="19"/>
        <v>74.399999999999636</v>
      </c>
      <c r="G183" s="226">
        <f t="shared" si="13"/>
        <v>1.6751097602161351</v>
      </c>
      <c r="H183" s="151">
        <v>13505.9</v>
      </c>
      <c r="I183" s="153">
        <v>13505.9</v>
      </c>
      <c r="J183" s="138">
        <f t="shared" si="17"/>
        <v>0</v>
      </c>
      <c r="K183" s="150">
        <f>J183/H183*100</f>
        <v>0</v>
      </c>
      <c r="L183" s="24"/>
    </row>
    <row r="184" spans="1:12" s="32" customFormat="1" ht="18" customHeight="1" thickBot="1">
      <c r="A184" s="77" t="s">
        <v>19</v>
      </c>
      <c r="B184" s="82">
        <f t="shared" si="18"/>
        <v>151</v>
      </c>
      <c r="C184" s="117" t="s">
        <v>190</v>
      </c>
      <c r="D184" s="109">
        <v>110.1</v>
      </c>
      <c r="E184" s="263">
        <v>110.1</v>
      </c>
      <c r="F184" s="165">
        <f t="shared" si="19"/>
        <v>0</v>
      </c>
      <c r="G184" s="226">
        <f t="shared" si="13"/>
        <v>0</v>
      </c>
      <c r="H184" s="140">
        <v>276.5</v>
      </c>
      <c r="I184" s="140">
        <v>276.5</v>
      </c>
      <c r="J184" s="138">
        <f t="shared" si="17"/>
        <v>0</v>
      </c>
      <c r="K184" s="150">
        <f t="shared" si="14"/>
        <v>0</v>
      </c>
      <c r="L184" s="24"/>
    </row>
    <row r="185" spans="1:12" s="32" customFormat="1" ht="18" customHeight="1" thickBot="1">
      <c r="A185" s="77" t="s">
        <v>135</v>
      </c>
      <c r="B185" s="83">
        <f t="shared" si="18"/>
        <v>152</v>
      </c>
      <c r="C185" s="117" t="s">
        <v>191</v>
      </c>
      <c r="D185" s="117">
        <v>114.9</v>
      </c>
      <c r="E185" s="245">
        <v>114.9</v>
      </c>
      <c r="F185" s="165">
        <f t="shared" si="19"/>
        <v>0</v>
      </c>
      <c r="G185" s="226">
        <f t="shared" si="13"/>
        <v>0</v>
      </c>
      <c r="H185" s="68">
        <v>353.2</v>
      </c>
      <c r="I185" s="68">
        <v>353.2</v>
      </c>
      <c r="J185" s="138">
        <f t="shared" si="17"/>
        <v>0</v>
      </c>
      <c r="K185" s="150">
        <f t="shared" si="14"/>
        <v>0</v>
      </c>
      <c r="L185" s="24"/>
    </row>
    <row r="186" spans="1:12" s="32" customFormat="1" ht="18" customHeight="1" thickBot="1">
      <c r="A186" s="85" t="s">
        <v>80</v>
      </c>
      <c r="B186" s="83">
        <f t="shared" si="18"/>
        <v>153</v>
      </c>
      <c r="C186" s="117" t="s">
        <v>192</v>
      </c>
      <c r="D186" s="117">
        <v>2007.4</v>
      </c>
      <c r="E186" s="190">
        <v>2081.8000000000002</v>
      </c>
      <c r="F186" s="138">
        <f t="shared" si="19"/>
        <v>74.400000000000091</v>
      </c>
      <c r="G186" s="226">
        <f t="shared" si="13"/>
        <v>3.7062867390654617</v>
      </c>
      <c r="H186" s="69">
        <v>6290.8</v>
      </c>
      <c r="I186" s="69">
        <v>6290.8</v>
      </c>
      <c r="J186" s="138">
        <f t="shared" si="17"/>
        <v>0</v>
      </c>
      <c r="K186" s="150">
        <f t="shared" si="14"/>
        <v>0</v>
      </c>
      <c r="L186" s="25"/>
    </row>
    <row r="187" spans="1:12" s="21" customFormat="1" ht="21" customHeight="1" thickBot="1">
      <c r="A187" s="85" t="s">
        <v>81</v>
      </c>
      <c r="B187" s="83">
        <f t="shared" si="18"/>
        <v>154</v>
      </c>
      <c r="C187" s="117" t="s">
        <v>193</v>
      </c>
      <c r="D187" s="117">
        <v>352.4</v>
      </c>
      <c r="E187" s="245">
        <v>352.4</v>
      </c>
      <c r="F187" s="165">
        <f t="shared" si="19"/>
        <v>0</v>
      </c>
      <c r="G187" s="226">
        <f t="shared" si="13"/>
        <v>0</v>
      </c>
      <c r="H187" s="68">
        <v>1111</v>
      </c>
      <c r="I187" s="68">
        <v>1111</v>
      </c>
      <c r="J187" s="138">
        <f t="shared" si="17"/>
        <v>0</v>
      </c>
      <c r="K187" s="150">
        <f t="shared" si="14"/>
        <v>0</v>
      </c>
      <c r="L187" s="33"/>
    </row>
    <row r="188" spans="1:12" s="32" customFormat="1" ht="18" customHeight="1" thickBot="1">
      <c r="A188" s="85" t="s">
        <v>82</v>
      </c>
      <c r="B188" s="83">
        <f t="shared" si="18"/>
        <v>155</v>
      </c>
      <c r="C188" s="117" t="s">
        <v>194</v>
      </c>
      <c r="D188" s="117">
        <v>1430.7</v>
      </c>
      <c r="E188" s="245">
        <v>1430.7</v>
      </c>
      <c r="F188" s="165">
        <f>E188-D188</f>
        <v>0</v>
      </c>
      <c r="G188" s="226">
        <f t="shared" si="13"/>
        <v>0</v>
      </c>
      <c r="H188" s="68">
        <v>3790.6</v>
      </c>
      <c r="I188" s="68">
        <v>3790.6</v>
      </c>
      <c r="J188" s="138">
        <f t="shared" si="17"/>
        <v>0</v>
      </c>
      <c r="K188" s="150">
        <f t="shared" si="14"/>
        <v>0</v>
      </c>
      <c r="L188" s="23"/>
    </row>
    <row r="189" spans="1:12" s="32" customFormat="1" ht="18" customHeight="1" thickBot="1">
      <c r="A189" s="85" t="s">
        <v>83</v>
      </c>
      <c r="B189" s="83">
        <f t="shared" si="18"/>
        <v>156</v>
      </c>
      <c r="C189" s="118" t="s">
        <v>195</v>
      </c>
      <c r="D189" s="117">
        <v>316</v>
      </c>
      <c r="E189" s="188">
        <v>316</v>
      </c>
      <c r="F189" s="165">
        <f t="shared" si="19"/>
        <v>0</v>
      </c>
      <c r="G189" s="226">
        <f t="shared" si="13"/>
        <v>0</v>
      </c>
      <c r="H189" s="68">
        <v>1039.7</v>
      </c>
      <c r="I189" s="68">
        <v>1039.7</v>
      </c>
      <c r="J189" s="138">
        <f t="shared" si="17"/>
        <v>0</v>
      </c>
      <c r="K189" s="150">
        <f t="shared" si="14"/>
        <v>0</v>
      </c>
      <c r="L189" s="23"/>
    </row>
    <row r="190" spans="1:12" s="32" customFormat="1" ht="18" customHeight="1" thickBot="1">
      <c r="A190" s="95" t="s">
        <v>84</v>
      </c>
      <c r="B190" s="90">
        <f t="shared" si="18"/>
        <v>157</v>
      </c>
      <c r="C190" s="118" t="s">
        <v>196</v>
      </c>
      <c r="D190" s="118">
        <v>110</v>
      </c>
      <c r="E190" s="207">
        <v>110</v>
      </c>
      <c r="F190" s="165">
        <f t="shared" si="19"/>
        <v>0</v>
      </c>
      <c r="G190" s="226">
        <f t="shared" si="13"/>
        <v>0</v>
      </c>
      <c r="H190" s="124">
        <v>644.1</v>
      </c>
      <c r="I190" s="124">
        <v>644.1</v>
      </c>
      <c r="J190" s="138">
        <f t="shared" si="17"/>
        <v>0</v>
      </c>
      <c r="K190" s="150">
        <f t="shared" si="14"/>
        <v>0</v>
      </c>
      <c r="L190" s="24"/>
    </row>
    <row r="191" spans="1:12" s="32" customFormat="1" ht="34.5" customHeight="1" thickBot="1">
      <c r="A191" s="98" t="s">
        <v>245</v>
      </c>
      <c r="B191" s="81">
        <f t="shared" si="18"/>
        <v>158</v>
      </c>
      <c r="C191" s="116">
        <v>8030</v>
      </c>
      <c r="D191" s="116">
        <v>7.8</v>
      </c>
      <c r="E191" s="262">
        <f>E183/E175/3</f>
        <v>9.5878980891719738</v>
      </c>
      <c r="F191" s="165">
        <f t="shared" si="19"/>
        <v>1.787898089171974</v>
      </c>
      <c r="G191" s="226">
        <f t="shared" si="13"/>
        <v>22.921770373999667</v>
      </c>
      <c r="H191" s="151">
        <v>5.4</v>
      </c>
      <c r="I191" s="151">
        <f>I183/I175/12</f>
        <v>5.8015034364261169</v>
      </c>
      <c r="J191" s="138">
        <f t="shared" si="17"/>
        <v>0.40150343642611652</v>
      </c>
      <c r="K191" s="150">
        <f t="shared" si="14"/>
        <v>7.4352488227058613</v>
      </c>
      <c r="L191" s="24"/>
    </row>
    <row r="192" spans="1:12" s="32" customFormat="1" ht="21" customHeight="1" thickBot="1">
      <c r="A192" s="77" t="s">
        <v>19</v>
      </c>
      <c r="B192" s="82">
        <f t="shared" si="18"/>
        <v>159</v>
      </c>
      <c r="C192" s="117" t="s">
        <v>197</v>
      </c>
      <c r="D192" s="109">
        <v>36.700000000000003</v>
      </c>
      <c r="E192" s="262">
        <f t="shared" ref="E192:E198" si="20">E184/E176/3</f>
        <v>36.699999999999996</v>
      </c>
      <c r="F192" s="165">
        <f t="shared" si="19"/>
        <v>0</v>
      </c>
      <c r="G192" s="226">
        <f t="shared" si="13"/>
        <v>0</v>
      </c>
      <c r="H192" s="140">
        <v>23</v>
      </c>
      <c r="I192" s="140">
        <f>I184/I176/12</f>
        <v>23.041666666666668</v>
      </c>
      <c r="J192" s="138">
        <f t="shared" si="17"/>
        <v>4.1666666666667851E-2</v>
      </c>
      <c r="K192" s="150">
        <f t="shared" si="14"/>
        <v>0.18115942028986021</v>
      </c>
      <c r="L192" s="24"/>
    </row>
    <row r="193" spans="1:12" s="32" customFormat="1" ht="21" customHeight="1" thickBot="1">
      <c r="A193" s="77" t="s">
        <v>135</v>
      </c>
      <c r="B193" s="83">
        <f t="shared" si="18"/>
        <v>160</v>
      </c>
      <c r="C193" s="117" t="s">
        <v>198</v>
      </c>
      <c r="D193" s="117">
        <v>12.8</v>
      </c>
      <c r="E193" s="262">
        <f t="shared" si="20"/>
        <v>12.766666666666667</v>
      </c>
      <c r="F193" s="165">
        <f t="shared" si="19"/>
        <v>-3.3333333333333215E-2</v>
      </c>
      <c r="G193" s="226">
        <f t="shared" si="13"/>
        <v>-0.26041666666666574</v>
      </c>
      <c r="H193" s="69">
        <v>10.7</v>
      </c>
      <c r="I193" s="140">
        <f>I185/I177/12</f>
        <v>9.8111111111111118</v>
      </c>
      <c r="J193" s="138">
        <f t="shared" si="17"/>
        <v>-0.88888888888888751</v>
      </c>
      <c r="K193" s="150">
        <f t="shared" si="14"/>
        <v>-8.3073727933540891</v>
      </c>
      <c r="L193" s="24"/>
    </row>
    <row r="194" spans="1:12" s="32" customFormat="1" ht="21" customHeight="1" thickBot="1">
      <c r="A194" s="85" t="s">
        <v>80</v>
      </c>
      <c r="B194" s="83">
        <f t="shared" si="18"/>
        <v>161</v>
      </c>
      <c r="C194" s="117" t="s">
        <v>199</v>
      </c>
      <c r="D194" s="117">
        <v>8.1999999999999993</v>
      </c>
      <c r="E194" s="262">
        <f t="shared" si="20"/>
        <v>9.5386025200458189</v>
      </c>
      <c r="F194" s="165">
        <f t="shared" si="19"/>
        <v>1.3386025200458196</v>
      </c>
      <c r="G194" s="226">
        <f t="shared" si="13"/>
        <v>16.324420976168533</v>
      </c>
      <c r="H194" s="68">
        <v>5.9</v>
      </c>
      <c r="I194" s="140">
        <f>I186/I178/12</f>
        <v>6.2408730158730163</v>
      </c>
      <c r="J194" s="138">
        <f t="shared" si="17"/>
        <v>0.34087301587301599</v>
      </c>
      <c r="K194" s="150">
        <f t="shared" si="14"/>
        <v>5.7775087436104409</v>
      </c>
      <c r="L194" s="25"/>
    </row>
    <row r="195" spans="1:12" s="21" customFormat="1" ht="21" customHeight="1" thickBot="1">
      <c r="A195" s="85" t="s">
        <v>81</v>
      </c>
      <c r="B195" s="83">
        <f t="shared" si="18"/>
        <v>162</v>
      </c>
      <c r="C195" s="117" t="s">
        <v>200</v>
      </c>
      <c r="D195" s="117">
        <v>7.3</v>
      </c>
      <c r="E195" s="262">
        <f t="shared" si="20"/>
        <v>8.7012345679012331</v>
      </c>
      <c r="F195" s="165">
        <f t="shared" si="19"/>
        <v>1.4012345679012332</v>
      </c>
      <c r="G195" s="226">
        <f t="shared" si="13"/>
        <v>19.194994080838811</v>
      </c>
      <c r="H195" s="68">
        <v>5.3</v>
      </c>
      <c r="I195" s="140">
        <f t="shared" ref="I195:I197" si="21">I187/I179/12</f>
        <v>5.786458333333333</v>
      </c>
      <c r="J195" s="138">
        <f t="shared" si="17"/>
        <v>0.48645833333333321</v>
      </c>
      <c r="K195" s="150">
        <f t="shared" si="14"/>
        <v>9.1784591194968534</v>
      </c>
      <c r="L195" s="33"/>
    </row>
    <row r="196" spans="1:12" s="32" customFormat="1" ht="21" customHeight="1" thickBot="1">
      <c r="A196" s="85" t="s">
        <v>82</v>
      </c>
      <c r="B196" s="83">
        <f t="shared" si="18"/>
        <v>163</v>
      </c>
      <c r="C196" s="117" t="s">
        <v>201</v>
      </c>
      <c r="D196" s="117">
        <v>7.5</v>
      </c>
      <c r="E196" s="262">
        <f t="shared" si="20"/>
        <v>9.3509803921568633</v>
      </c>
      <c r="F196" s="165">
        <f t="shared" si="19"/>
        <v>1.8509803921568633</v>
      </c>
      <c r="G196" s="226">
        <f t="shared" si="13"/>
        <v>24.679738562091512</v>
      </c>
      <c r="H196" s="68">
        <v>4.8</v>
      </c>
      <c r="I196" s="140">
        <f t="shared" si="21"/>
        <v>5.1784153005464484</v>
      </c>
      <c r="J196" s="138">
        <f t="shared" si="17"/>
        <v>0.37841530054644856</v>
      </c>
      <c r="K196" s="150">
        <f t="shared" si="14"/>
        <v>7.8836520947176787</v>
      </c>
      <c r="L196" s="23"/>
    </row>
    <row r="197" spans="1:12" s="32" customFormat="1" ht="21" customHeight="1" thickBot="1">
      <c r="A197" s="85" t="s">
        <v>83</v>
      </c>
      <c r="B197" s="83">
        <f t="shared" si="18"/>
        <v>164</v>
      </c>
      <c r="C197" s="118" t="s">
        <v>202</v>
      </c>
      <c r="D197" s="117">
        <v>5.8</v>
      </c>
      <c r="E197" s="262">
        <f t="shared" si="20"/>
        <v>8.4266666666666676</v>
      </c>
      <c r="F197" s="165">
        <f t="shared" si="19"/>
        <v>2.6266666666666678</v>
      </c>
      <c r="G197" s="226">
        <f t="shared" si="13"/>
        <v>45.287356321839098</v>
      </c>
      <c r="H197" s="68">
        <v>3.8</v>
      </c>
      <c r="I197" s="140">
        <f t="shared" si="21"/>
        <v>4.8134259259259258</v>
      </c>
      <c r="J197" s="138">
        <f t="shared" si="17"/>
        <v>1.013425925925926</v>
      </c>
      <c r="K197" s="150">
        <f t="shared" si="14"/>
        <v>26.669103313840161</v>
      </c>
      <c r="L197" s="24"/>
    </row>
    <row r="198" spans="1:12" s="32" customFormat="1" ht="21" customHeight="1" thickBot="1">
      <c r="A198" s="95" t="s">
        <v>84</v>
      </c>
      <c r="B198" s="90">
        <f t="shared" si="18"/>
        <v>165</v>
      </c>
      <c r="C198" s="118" t="s">
        <v>203</v>
      </c>
      <c r="D198" s="118">
        <v>6.1</v>
      </c>
      <c r="E198" s="262">
        <f t="shared" si="20"/>
        <v>11.282051282051283</v>
      </c>
      <c r="F198" s="165">
        <f t="shared" si="19"/>
        <v>5.1820512820512832</v>
      </c>
      <c r="G198" s="226">
        <f t="shared" si="13"/>
        <v>84.951660361496451</v>
      </c>
      <c r="H198" s="124">
        <v>4.9000000000000004</v>
      </c>
      <c r="I198" s="124">
        <v>4.9000000000000004</v>
      </c>
      <c r="J198" s="138">
        <f t="shared" si="17"/>
        <v>0</v>
      </c>
      <c r="K198" s="150">
        <f t="shared" si="14"/>
        <v>0</v>
      </c>
      <c r="L198" s="24"/>
    </row>
    <row r="199" spans="1:12" ht="30.75" thickBot="1">
      <c r="A199" s="98" t="s">
        <v>86</v>
      </c>
      <c r="B199" s="81">
        <f t="shared" si="18"/>
        <v>166</v>
      </c>
      <c r="C199" s="120">
        <v>8040</v>
      </c>
      <c r="D199" s="176"/>
      <c r="E199" s="176"/>
      <c r="F199" s="183"/>
      <c r="G199" s="128"/>
      <c r="H199" s="128"/>
      <c r="I199" s="128"/>
      <c r="J199" s="128"/>
      <c r="K199" s="129"/>
    </row>
    <row r="200" spans="1:12" s="21" customFormat="1" ht="20.25" customHeight="1">
      <c r="A200" s="77" t="s">
        <v>19</v>
      </c>
      <c r="B200" s="82">
        <f t="shared" si="18"/>
        <v>167</v>
      </c>
      <c r="C200" s="121" t="s">
        <v>204</v>
      </c>
      <c r="D200" s="177"/>
      <c r="E200" s="208"/>
      <c r="F200" s="169"/>
      <c r="G200" s="130"/>
      <c r="H200" s="131"/>
      <c r="I200" s="130"/>
      <c r="J200" s="130"/>
      <c r="K200" s="132"/>
      <c r="L200" s="38"/>
    </row>
    <row r="201" spans="1:12" ht="20.25" customHeight="1">
      <c r="A201" s="85" t="s">
        <v>135</v>
      </c>
      <c r="B201" s="83">
        <f t="shared" si="18"/>
        <v>168</v>
      </c>
      <c r="C201" s="121" t="s">
        <v>205</v>
      </c>
      <c r="D201" s="178"/>
      <c r="E201" s="178"/>
      <c r="F201" s="184"/>
      <c r="G201" s="127"/>
      <c r="H201" s="127"/>
      <c r="I201" s="127"/>
      <c r="J201" s="127"/>
      <c r="K201" s="133"/>
    </row>
    <row r="202" spans="1:12" ht="20.25" customHeight="1">
      <c r="A202" s="85" t="s">
        <v>80</v>
      </c>
      <c r="B202" s="83">
        <f t="shared" si="18"/>
        <v>169</v>
      </c>
      <c r="C202" s="121" t="s">
        <v>206</v>
      </c>
      <c r="D202" s="178"/>
      <c r="E202" s="178"/>
      <c r="F202" s="184"/>
      <c r="G202" s="127"/>
      <c r="H202" s="127"/>
      <c r="I202" s="127"/>
      <c r="J202" s="127"/>
      <c r="K202" s="133"/>
    </row>
    <row r="203" spans="1:12" ht="20.25" customHeight="1">
      <c r="A203" s="85" t="s">
        <v>81</v>
      </c>
      <c r="B203" s="83">
        <f t="shared" si="18"/>
        <v>170</v>
      </c>
      <c r="C203" s="121" t="s">
        <v>207</v>
      </c>
      <c r="D203" s="178"/>
      <c r="E203" s="178"/>
      <c r="F203" s="184"/>
      <c r="G203" s="127"/>
      <c r="H203" s="127"/>
      <c r="I203" s="127"/>
      <c r="J203" s="127"/>
      <c r="K203" s="133"/>
    </row>
    <row r="204" spans="1:12" ht="20.25" customHeight="1">
      <c r="A204" s="85" t="s">
        <v>82</v>
      </c>
      <c r="B204" s="83">
        <f t="shared" si="18"/>
        <v>171</v>
      </c>
      <c r="C204" s="121" t="s">
        <v>208</v>
      </c>
      <c r="D204" s="178"/>
      <c r="E204" s="178"/>
      <c r="F204" s="184"/>
      <c r="G204" s="127"/>
      <c r="H204" s="127"/>
      <c r="I204" s="127"/>
      <c r="J204" s="127"/>
      <c r="K204" s="133"/>
    </row>
    <row r="205" spans="1:12" ht="20.25" customHeight="1">
      <c r="A205" s="85" t="s">
        <v>83</v>
      </c>
      <c r="B205" s="83">
        <f t="shared" si="18"/>
        <v>172</v>
      </c>
      <c r="C205" s="122" t="s">
        <v>209</v>
      </c>
      <c r="D205" s="178"/>
      <c r="E205" s="178"/>
      <c r="F205" s="184"/>
      <c r="G205" s="127"/>
      <c r="H205" s="127"/>
      <c r="I205" s="127"/>
      <c r="J205" s="127"/>
      <c r="K205" s="133"/>
    </row>
    <row r="206" spans="1:12" ht="20.25" customHeight="1" thickBot="1">
      <c r="A206" s="100" t="s">
        <v>84</v>
      </c>
      <c r="B206" s="90">
        <f t="shared" si="18"/>
        <v>173</v>
      </c>
      <c r="C206" s="123" t="s">
        <v>210</v>
      </c>
      <c r="D206" s="179"/>
      <c r="E206" s="179"/>
      <c r="F206" s="185"/>
      <c r="G206" s="134"/>
      <c r="H206" s="134"/>
      <c r="I206" s="134"/>
      <c r="J206" s="134"/>
      <c r="K206" s="135"/>
    </row>
    <row r="207" spans="1:12">
      <c r="A207" s="39"/>
      <c r="B207" s="40"/>
      <c r="C207" s="40"/>
      <c r="D207" s="105"/>
      <c r="E207" s="105"/>
      <c r="F207" s="106"/>
      <c r="G207" s="106"/>
      <c r="H207" s="106"/>
      <c r="I207" s="242" t="s">
        <v>298</v>
      </c>
      <c r="J207" s="106"/>
      <c r="K207" s="106"/>
    </row>
    <row r="208" spans="1:12" s="21" customFormat="1" ht="38.25" customHeight="1">
      <c r="A208" s="34" t="s">
        <v>89</v>
      </c>
      <c r="B208" s="35"/>
      <c r="C208" s="36"/>
      <c r="D208" s="295"/>
      <c r="E208" s="295"/>
      <c r="F208" s="295"/>
      <c r="G208" s="37"/>
      <c r="H208" s="296" t="s">
        <v>10</v>
      </c>
      <c r="I208" s="296"/>
      <c r="J208" s="296"/>
      <c r="K208" s="38"/>
    </row>
    <row r="209" spans="1:3">
      <c r="A209" s="39"/>
      <c r="B209" s="40"/>
      <c r="C209" s="40"/>
    </row>
    <row r="210" spans="1:3">
      <c r="A210" s="39"/>
      <c r="B210" s="40"/>
      <c r="C210" s="40"/>
    </row>
    <row r="211" spans="1:3">
      <c r="A211" s="39"/>
      <c r="B211" s="40"/>
      <c r="C211" s="40"/>
    </row>
    <row r="212" spans="1:3">
      <c r="A212" s="39"/>
      <c r="B212" s="40"/>
      <c r="C212" s="40"/>
    </row>
    <row r="213" spans="1:3">
      <c r="A213" s="39"/>
      <c r="B213" s="40"/>
      <c r="C213" s="40"/>
    </row>
    <row r="214" spans="1:3">
      <c r="A214" s="39"/>
      <c r="B214" s="40"/>
      <c r="C214" s="40"/>
    </row>
    <row r="215" spans="1:3">
      <c r="A215" s="39"/>
      <c r="B215" s="40"/>
      <c r="C215" s="40"/>
    </row>
    <row r="216" spans="1:3">
      <c r="A216" s="39"/>
      <c r="B216" s="40"/>
      <c r="C216" s="40"/>
    </row>
    <row r="217" spans="1:3">
      <c r="A217" s="39"/>
      <c r="B217" s="40"/>
      <c r="C217" s="40"/>
    </row>
    <row r="218" spans="1:3">
      <c r="A218" s="39"/>
      <c r="B218" s="40"/>
      <c r="C218" s="40"/>
    </row>
    <row r="219" spans="1:3">
      <c r="A219" s="39"/>
      <c r="B219" s="40"/>
      <c r="C219" s="40"/>
    </row>
    <row r="220" spans="1:3">
      <c r="A220" s="39"/>
      <c r="B220" s="40"/>
      <c r="C220" s="40"/>
    </row>
    <row r="221" spans="1:3">
      <c r="A221" s="39"/>
      <c r="B221" s="40"/>
      <c r="C221" s="40"/>
    </row>
    <row r="222" spans="1:3">
      <c r="A222" s="39"/>
      <c r="B222" s="40"/>
      <c r="C222" s="40"/>
    </row>
    <row r="223" spans="1:3">
      <c r="A223" s="39"/>
      <c r="B223" s="40"/>
      <c r="C223" s="40"/>
    </row>
    <row r="224" spans="1:3">
      <c r="A224" s="39"/>
      <c r="B224" s="40"/>
      <c r="C224" s="40"/>
    </row>
    <row r="225" spans="1:3">
      <c r="A225" s="39"/>
      <c r="B225" s="40"/>
      <c r="C225" s="40"/>
    </row>
    <row r="226" spans="1:3">
      <c r="A226" s="39"/>
      <c r="B226" s="40"/>
      <c r="C226" s="40"/>
    </row>
    <row r="227" spans="1:3">
      <c r="A227" s="39"/>
      <c r="B227" s="40"/>
      <c r="C227" s="40"/>
    </row>
    <row r="228" spans="1:3">
      <c r="A228" s="39"/>
      <c r="B228" s="40"/>
      <c r="C228" s="40"/>
    </row>
    <row r="229" spans="1:3">
      <c r="A229" s="39"/>
      <c r="B229" s="40"/>
      <c r="C229" s="40"/>
    </row>
    <row r="230" spans="1:3">
      <c r="A230" s="39"/>
      <c r="B230" s="40"/>
      <c r="C230" s="40"/>
    </row>
    <row r="231" spans="1:3">
      <c r="A231" s="39"/>
      <c r="B231" s="40"/>
      <c r="C231" s="40"/>
    </row>
    <row r="232" spans="1:3">
      <c r="A232" s="39"/>
      <c r="B232" s="40"/>
      <c r="C232" s="40"/>
    </row>
    <row r="233" spans="1:3">
      <c r="A233" s="39"/>
      <c r="B233" s="40"/>
      <c r="C233" s="40"/>
    </row>
    <row r="234" spans="1:3">
      <c r="A234" s="9"/>
      <c r="B234" s="40"/>
      <c r="C234" s="40"/>
    </row>
    <row r="235" spans="1:3">
      <c r="A235" s="9"/>
      <c r="B235" s="40"/>
      <c r="C235" s="40"/>
    </row>
    <row r="236" spans="1:3">
      <c r="A236" s="9"/>
      <c r="B236" s="40"/>
      <c r="C236" s="40"/>
    </row>
    <row r="237" spans="1:3">
      <c r="A237" s="9"/>
      <c r="B237" s="40"/>
      <c r="C237" s="40"/>
    </row>
    <row r="238" spans="1:3">
      <c r="A238" s="9"/>
      <c r="B238" s="40"/>
      <c r="C238" s="40"/>
    </row>
    <row r="239" spans="1:3">
      <c r="A239" s="9"/>
      <c r="B239" s="40"/>
      <c r="C239" s="40"/>
    </row>
    <row r="240" spans="1:3">
      <c r="A240" s="9"/>
      <c r="B240" s="40"/>
      <c r="C240" s="40"/>
    </row>
    <row r="241" spans="1:3">
      <c r="A241" s="9"/>
      <c r="B241" s="40"/>
      <c r="C241" s="40"/>
    </row>
    <row r="242" spans="1:3">
      <c r="A242" s="9"/>
      <c r="B242" s="40"/>
      <c r="C242" s="40"/>
    </row>
    <row r="243" spans="1:3">
      <c r="A243" s="9"/>
      <c r="B243" s="40"/>
      <c r="C243" s="40"/>
    </row>
    <row r="244" spans="1:3">
      <c r="A244" s="9"/>
      <c r="B244" s="40"/>
      <c r="C244" s="40"/>
    </row>
    <row r="245" spans="1:3">
      <c r="A245" s="9"/>
      <c r="B245" s="40"/>
      <c r="C245" s="40"/>
    </row>
    <row r="246" spans="1:3">
      <c r="A246" s="9"/>
      <c r="B246" s="40"/>
      <c r="C246" s="40"/>
    </row>
    <row r="247" spans="1:3">
      <c r="A247" s="9"/>
      <c r="B247" s="40"/>
      <c r="C247" s="40"/>
    </row>
    <row r="248" spans="1:3">
      <c r="A248" s="9"/>
      <c r="B248" s="40"/>
      <c r="C248" s="40"/>
    </row>
    <row r="249" spans="1:3">
      <c r="A249" s="9"/>
      <c r="B249" s="40"/>
      <c r="C249" s="40"/>
    </row>
    <row r="250" spans="1:3">
      <c r="A250" s="9"/>
      <c r="B250" s="40"/>
      <c r="C250" s="40"/>
    </row>
    <row r="251" spans="1:3">
      <c r="A251" s="9"/>
      <c r="B251" s="40"/>
      <c r="C251" s="40"/>
    </row>
    <row r="252" spans="1:3">
      <c r="A252" s="9"/>
      <c r="B252" s="40"/>
      <c r="C252" s="40"/>
    </row>
    <row r="253" spans="1:3">
      <c r="A253" s="9"/>
      <c r="B253" s="40"/>
      <c r="C253" s="40"/>
    </row>
    <row r="254" spans="1:3">
      <c r="A254" s="9"/>
      <c r="B254" s="40"/>
      <c r="C254" s="40"/>
    </row>
    <row r="255" spans="1:3">
      <c r="A255" s="9"/>
      <c r="B255" s="40"/>
      <c r="C255" s="40"/>
    </row>
    <row r="256" spans="1:3">
      <c r="A256" s="9"/>
      <c r="B256" s="40"/>
      <c r="C256" s="40"/>
    </row>
    <row r="257" spans="1:3">
      <c r="A257" s="9"/>
      <c r="B257" s="40"/>
      <c r="C257" s="40"/>
    </row>
    <row r="258" spans="1:3">
      <c r="A258" s="9"/>
      <c r="B258" s="40"/>
      <c r="C258" s="40"/>
    </row>
    <row r="259" spans="1:3">
      <c r="A259" s="9"/>
      <c r="B259" s="40"/>
      <c r="C259" s="40"/>
    </row>
    <row r="260" spans="1:3">
      <c r="A260" s="9"/>
    </row>
    <row r="261" spans="1:3">
      <c r="A261" s="9"/>
    </row>
    <row r="262" spans="1:3">
      <c r="A262" s="9"/>
    </row>
    <row r="263" spans="1:3">
      <c r="A263" s="9"/>
    </row>
    <row r="264" spans="1:3">
      <c r="A264" s="9"/>
    </row>
    <row r="265" spans="1:3">
      <c r="A265" s="9"/>
    </row>
    <row r="266" spans="1:3">
      <c r="A266" s="9"/>
    </row>
    <row r="267" spans="1:3">
      <c r="A267" s="9"/>
    </row>
    <row r="268" spans="1:3">
      <c r="A268" s="9"/>
    </row>
    <row r="269" spans="1:3">
      <c r="A269" s="9"/>
    </row>
    <row r="270" spans="1:3">
      <c r="A270" s="9"/>
    </row>
    <row r="271" spans="1:3">
      <c r="A271" s="9"/>
    </row>
    <row r="272" spans="1:3">
      <c r="A272" s="9"/>
    </row>
    <row r="273" spans="1:1">
      <c r="A273" s="9"/>
    </row>
    <row r="274" spans="1:1">
      <c r="A274" s="9"/>
    </row>
    <row r="275" spans="1:1">
      <c r="A275" s="9"/>
    </row>
    <row r="276" spans="1:1">
      <c r="A276" s="9"/>
    </row>
    <row r="277" spans="1:1">
      <c r="A277" s="9"/>
    </row>
    <row r="278" spans="1:1">
      <c r="A278" s="9"/>
    </row>
    <row r="279" spans="1:1">
      <c r="A279" s="9"/>
    </row>
    <row r="280" spans="1:1">
      <c r="A280" s="9"/>
    </row>
    <row r="281" spans="1:1">
      <c r="A281" s="9"/>
    </row>
    <row r="282" spans="1:1">
      <c r="A282" s="9"/>
    </row>
    <row r="283" spans="1:1">
      <c r="A283" s="9"/>
    </row>
    <row r="284" spans="1:1">
      <c r="A284" s="9"/>
    </row>
    <row r="285" spans="1:1">
      <c r="A285" s="9"/>
    </row>
    <row r="286" spans="1:1">
      <c r="A286" s="9"/>
    </row>
    <row r="287" spans="1:1">
      <c r="A287" s="9"/>
    </row>
    <row r="288" spans="1:1">
      <c r="A288" s="9"/>
    </row>
    <row r="289" spans="1:1">
      <c r="A289" s="9"/>
    </row>
    <row r="290" spans="1:1">
      <c r="A290" s="9"/>
    </row>
    <row r="291" spans="1:1">
      <c r="A291" s="9"/>
    </row>
    <row r="292" spans="1:1">
      <c r="A292" s="9"/>
    </row>
    <row r="293" spans="1:1">
      <c r="A293" s="9"/>
    </row>
    <row r="294" spans="1:1">
      <c r="A294" s="9"/>
    </row>
    <row r="295" spans="1:1">
      <c r="A295" s="9"/>
    </row>
    <row r="296" spans="1:1">
      <c r="A296" s="9"/>
    </row>
    <row r="297" spans="1:1">
      <c r="A297" s="9"/>
    </row>
    <row r="298" spans="1:1">
      <c r="A298" s="9"/>
    </row>
    <row r="299" spans="1:1">
      <c r="A299" s="9"/>
    </row>
    <row r="300" spans="1:1">
      <c r="A300" s="9"/>
    </row>
    <row r="301" spans="1:1">
      <c r="A301" s="9"/>
    </row>
    <row r="302" spans="1:1">
      <c r="A302" s="9"/>
    </row>
    <row r="303" spans="1:1">
      <c r="A303" s="9"/>
    </row>
    <row r="304" spans="1:1">
      <c r="A304" s="9"/>
    </row>
    <row r="305" spans="1:1">
      <c r="A305" s="9"/>
    </row>
    <row r="306" spans="1:1">
      <c r="A306" s="9"/>
    </row>
    <row r="307" spans="1:1">
      <c r="A307" s="9"/>
    </row>
    <row r="308" spans="1:1">
      <c r="A308" s="9"/>
    </row>
    <row r="309" spans="1:1">
      <c r="A309" s="9"/>
    </row>
    <row r="310" spans="1:1">
      <c r="A310" s="9"/>
    </row>
    <row r="311" spans="1:1">
      <c r="A311" s="9"/>
    </row>
    <row r="312" spans="1:1">
      <c r="A312" s="9"/>
    </row>
    <row r="313" spans="1:1">
      <c r="A313" s="9"/>
    </row>
    <row r="314" spans="1:1">
      <c r="A314" s="9"/>
    </row>
    <row r="315" spans="1:1">
      <c r="A315" s="9"/>
    </row>
    <row r="316" spans="1:1">
      <c r="A316" s="9"/>
    </row>
    <row r="317" spans="1:1">
      <c r="A317" s="9"/>
    </row>
    <row r="318" spans="1:1">
      <c r="A318" s="9"/>
    </row>
    <row r="319" spans="1:1">
      <c r="A319" s="9"/>
    </row>
    <row r="320" spans="1:1">
      <c r="A320" s="9"/>
    </row>
    <row r="321" spans="1:1">
      <c r="A321" s="9"/>
    </row>
    <row r="322" spans="1:1">
      <c r="A322" s="9"/>
    </row>
    <row r="323" spans="1:1">
      <c r="A323" s="9"/>
    </row>
    <row r="324" spans="1:1">
      <c r="A324" s="9"/>
    </row>
    <row r="325" spans="1:1">
      <c r="A325" s="9"/>
    </row>
    <row r="326" spans="1:1">
      <c r="A326" s="9"/>
    </row>
    <row r="327" spans="1:1">
      <c r="A327" s="9"/>
    </row>
    <row r="328" spans="1:1">
      <c r="A328" s="9"/>
    </row>
    <row r="329" spans="1:1">
      <c r="A329" s="9"/>
    </row>
    <row r="330" spans="1:1">
      <c r="A330" s="9"/>
    </row>
    <row r="331" spans="1:1">
      <c r="A331" s="9"/>
    </row>
    <row r="332" spans="1:1">
      <c r="A332" s="9"/>
    </row>
    <row r="333" spans="1:1">
      <c r="A333" s="9"/>
    </row>
    <row r="334" spans="1:1">
      <c r="A334" s="9"/>
    </row>
    <row r="335" spans="1:1">
      <c r="A335" s="9"/>
    </row>
    <row r="336" spans="1:1">
      <c r="A336" s="9"/>
    </row>
    <row r="337" spans="1:1">
      <c r="A337" s="9"/>
    </row>
    <row r="338" spans="1:1">
      <c r="A338" s="9"/>
    </row>
    <row r="339" spans="1:1">
      <c r="A339" s="9"/>
    </row>
    <row r="340" spans="1:1">
      <c r="A340" s="9"/>
    </row>
  </sheetData>
  <mergeCells count="38">
    <mergeCell ref="C20:H20"/>
    <mergeCell ref="H31:K31"/>
    <mergeCell ref="D208:F208"/>
    <mergeCell ref="H208:J208"/>
    <mergeCell ref="I12:J12"/>
    <mergeCell ref="I19:J19"/>
    <mergeCell ref="I20:J20"/>
    <mergeCell ref="I14:J14"/>
    <mergeCell ref="B14:F14"/>
    <mergeCell ref="I15:K15"/>
    <mergeCell ref="I16:J16"/>
    <mergeCell ref="I17:J17"/>
    <mergeCell ref="I18:J18"/>
    <mergeCell ref="C16:H16"/>
    <mergeCell ref="C17:H17"/>
    <mergeCell ref="C18:H18"/>
    <mergeCell ref="C19:H19"/>
    <mergeCell ref="G1:K1"/>
    <mergeCell ref="I8:J8"/>
    <mergeCell ref="I11:J11"/>
    <mergeCell ref="I9:J9"/>
    <mergeCell ref="I10:J10"/>
    <mergeCell ref="I21:J21"/>
    <mergeCell ref="I24:J24"/>
    <mergeCell ref="I25:J25"/>
    <mergeCell ref="A29:L29"/>
    <mergeCell ref="L31:L32"/>
    <mergeCell ref="B22:H22"/>
    <mergeCell ref="C31:C32"/>
    <mergeCell ref="C21:H21"/>
    <mergeCell ref="C23:H23"/>
    <mergeCell ref="C24:H24"/>
    <mergeCell ref="C25:H25"/>
    <mergeCell ref="C26:H26"/>
    <mergeCell ref="C27:H27"/>
    <mergeCell ref="A31:A32"/>
    <mergeCell ref="B31:B32"/>
    <mergeCell ref="D31:G31"/>
  </mergeCells>
  <phoneticPr fontId="3" type="noConversion"/>
  <pageMargins left="0.78740157480314965" right="0.59055118110236227" top="0.59055118110236227" bottom="0.59055118110236227" header="0.39370078740157483" footer="0.31496062992125984"/>
  <pageSetup paperSize="9" scale="51" fitToHeight="0" orientation="landscape" r:id="rId1"/>
  <headerFooter alignWithMargins="0"/>
  <rowBreaks count="1" manualBreakCount="1">
    <brk id="41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форма 2. Фін план- звіт</vt:lpstr>
      <vt:lpstr>'форма 2. Фін план- звіт'!Заголовки_для_печати</vt:lpstr>
      <vt:lpstr>'форма 2. Фін план- звіт'!Область_печати</vt:lpstr>
    </vt:vector>
  </TitlesOfParts>
  <Company>ME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 Windows</dc:creator>
  <cp:lastModifiedBy>Користувач Windows</cp:lastModifiedBy>
  <cp:lastPrinted>2021-04-02T06:33:55Z</cp:lastPrinted>
  <dcterms:created xsi:type="dcterms:W3CDTF">2003-03-13T16:00:22Z</dcterms:created>
  <dcterms:modified xsi:type="dcterms:W3CDTF">2021-04-02T11:06:42Z</dcterms:modified>
</cp:coreProperties>
</file>