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Аркуш1" sheetId="1" r:id="rId1"/>
    <sheet name="Аркуш2" sheetId="2" r:id="rId2"/>
  </sheets>
  <calcPr calcId="152511"/>
</workbook>
</file>

<file path=xl/calcChain.xml><?xml version="1.0" encoding="utf-8"?>
<calcChain xmlns="http://schemas.openxmlformats.org/spreadsheetml/2006/main">
  <c r="I57" i="1" l="1"/>
  <c r="J58" i="1"/>
  <c r="K58" i="1"/>
  <c r="L58" i="1" s="1"/>
  <c r="I58" i="1"/>
  <c r="G51" i="1"/>
  <c r="G52" i="1"/>
  <c r="G53" i="1"/>
  <c r="G54" i="1"/>
  <c r="G55" i="1"/>
  <c r="G56" i="1"/>
  <c r="G50" i="1"/>
  <c r="G45" i="1"/>
  <c r="G39" i="1"/>
  <c r="G40" i="1"/>
  <c r="G41" i="1"/>
  <c r="G42" i="1"/>
  <c r="G43" i="1"/>
  <c r="G44" i="1"/>
  <c r="G33" i="1"/>
  <c r="G34" i="1"/>
  <c r="G35" i="1"/>
  <c r="G36" i="1"/>
  <c r="G37" i="1"/>
  <c r="G38" i="1"/>
  <c r="G29" i="1"/>
  <c r="G30" i="1"/>
  <c r="G31" i="1"/>
  <c r="G32" i="1"/>
  <c r="G26" i="1"/>
  <c r="G27" i="1"/>
  <c r="G28" i="1"/>
  <c r="G23" i="1"/>
  <c r="G24" i="1"/>
  <c r="G25" i="1"/>
  <c r="G22" i="1"/>
  <c r="G19" i="1"/>
  <c r="G18" i="1"/>
  <c r="G12" i="1"/>
  <c r="G13" i="1"/>
  <c r="G14" i="1"/>
  <c r="G15" i="1"/>
  <c r="G16" i="1"/>
  <c r="G17" i="1"/>
  <c r="J57" i="1"/>
  <c r="K57" i="1" s="1"/>
  <c r="L57" i="1" s="1"/>
  <c r="J56" i="1"/>
  <c r="I56" i="1"/>
  <c r="J54" i="1"/>
  <c r="K54" i="1"/>
  <c r="L54" i="1" s="1"/>
  <c r="I54" i="1"/>
  <c r="I51" i="1"/>
  <c r="J51" i="1" s="1"/>
  <c r="K51" i="1" s="1"/>
  <c r="L51" i="1" s="1"/>
  <c r="I52" i="1"/>
  <c r="J52" i="1" s="1"/>
  <c r="K52" i="1" s="1"/>
  <c r="L52" i="1" s="1"/>
  <c r="I53" i="1"/>
  <c r="J53" i="1" s="1"/>
  <c r="K53" i="1" s="1"/>
  <c r="L53" i="1" s="1"/>
  <c r="I50" i="1"/>
  <c r="J50" i="1" s="1"/>
  <c r="K50" i="1" s="1"/>
  <c r="L50" i="1" s="1"/>
  <c r="I45" i="1"/>
  <c r="J45" i="1" s="1"/>
  <c r="K45" i="1" s="1"/>
  <c r="L45" i="1" s="1"/>
  <c r="J44" i="1"/>
  <c r="K44" i="1"/>
  <c r="L44" i="1" s="1"/>
  <c r="J43" i="1"/>
  <c r="K43" i="1"/>
  <c r="L43" i="1" s="1"/>
  <c r="J42" i="1"/>
  <c r="K42" i="1"/>
  <c r="L42" i="1" s="1"/>
  <c r="J41" i="1"/>
  <c r="K41" i="1"/>
  <c r="L41" i="1" s="1"/>
  <c r="J40" i="1"/>
  <c r="K40" i="1"/>
  <c r="L40" i="1" s="1"/>
  <c r="I44" i="1"/>
  <c r="I39" i="1"/>
  <c r="I40" i="1"/>
  <c r="I41" i="1"/>
  <c r="I42" i="1"/>
  <c r="I43" i="1"/>
  <c r="J38" i="1"/>
  <c r="K38" i="1"/>
  <c r="L38" i="1" s="1"/>
  <c r="J37" i="1"/>
  <c r="K37" i="1"/>
  <c r="L37" i="1" s="1"/>
  <c r="J36" i="1"/>
  <c r="K36" i="1"/>
  <c r="L36" i="1" s="1"/>
  <c r="J35" i="1"/>
  <c r="K35" i="1"/>
  <c r="L35" i="1" s="1"/>
  <c r="I36" i="1"/>
  <c r="I37" i="1"/>
  <c r="I38" i="1"/>
  <c r="J34" i="1"/>
  <c r="K34" i="1"/>
  <c r="L34" i="1" s="1"/>
  <c r="J33" i="1"/>
  <c r="K33" i="1"/>
  <c r="L33" i="1" s="1"/>
  <c r="J32" i="1"/>
  <c r="K32" i="1"/>
  <c r="L32" i="1" s="1"/>
  <c r="I31" i="1"/>
  <c r="J31" i="1" s="1"/>
  <c r="K31" i="1" s="1"/>
  <c r="L31" i="1" s="1"/>
  <c r="I32" i="1"/>
  <c r="I33" i="1"/>
  <c r="I34" i="1"/>
  <c r="I35" i="1"/>
  <c r="J30" i="1"/>
  <c r="K30" i="1"/>
  <c r="L30" i="1" s="1"/>
  <c r="J29" i="1"/>
  <c r="K29" i="1"/>
  <c r="L29" i="1" s="1"/>
  <c r="J28" i="1"/>
  <c r="K28" i="1"/>
  <c r="L28" i="1" s="1"/>
  <c r="I28" i="1"/>
  <c r="I29" i="1"/>
  <c r="I30" i="1"/>
  <c r="J25" i="1"/>
  <c r="K25" i="1" s="1"/>
  <c r="L25" i="1" s="1"/>
  <c r="I24" i="1"/>
  <c r="J24" i="1" s="1"/>
  <c r="K24" i="1" s="1"/>
  <c r="L24" i="1" s="1"/>
  <c r="I25" i="1"/>
  <c r="I23" i="1"/>
  <c r="J23" i="1" s="1"/>
  <c r="K23" i="1" s="1"/>
  <c r="L23" i="1" s="1"/>
  <c r="I22" i="1"/>
  <c r="J22" i="1" s="1"/>
  <c r="K22" i="1" s="1"/>
  <c r="L22" i="1" s="1"/>
  <c r="J19" i="1"/>
  <c r="K19" i="1"/>
  <c r="L19" i="1" s="1"/>
  <c r="I19" i="1"/>
  <c r="J15" i="1"/>
  <c r="K15" i="1"/>
  <c r="L15" i="1" s="1"/>
  <c r="J14" i="1"/>
  <c r="K14" i="1"/>
  <c r="L14" i="1" s="1"/>
  <c r="I14" i="1"/>
  <c r="I15" i="1"/>
  <c r="I16" i="1"/>
  <c r="J16" i="1" s="1"/>
  <c r="K16" i="1" s="1"/>
  <c r="L16" i="1" s="1"/>
  <c r="I17" i="1"/>
  <c r="J17" i="1" s="1"/>
  <c r="K17" i="1" s="1"/>
  <c r="L17" i="1" s="1"/>
  <c r="I18" i="1"/>
  <c r="J18" i="1" s="1"/>
  <c r="K18" i="1" s="1"/>
  <c r="L18" i="1" s="1"/>
  <c r="J13" i="1"/>
  <c r="K13" i="1"/>
  <c r="L13" i="1" s="1"/>
  <c r="G6" i="1"/>
  <c r="G7" i="1"/>
  <c r="G8" i="1"/>
  <c r="G9" i="1"/>
  <c r="G10" i="1"/>
  <c r="G11" i="1"/>
  <c r="J11" i="1"/>
  <c r="K11" i="1"/>
  <c r="L11" i="1" s="1"/>
  <c r="J10" i="1"/>
  <c r="K10" i="1"/>
  <c r="L10" i="1" s="1"/>
  <c r="L9" i="1"/>
  <c r="J8" i="1"/>
  <c r="K8" i="1"/>
  <c r="L8" i="1" s="1"/>
  <c r="I12" i="1"/>
  <c r="I13" i="1"/>
  <c r="I8" i="1"/>
  <c r="I10" i="1"/>
  <c r="I11" i="1"/>
  <c r="J7" i="1"/>
  <c r="K7" i="1"/>
  <c r="L7" i="1" s="1"/>
  <c r="I7" i="1"/>
  <c r="J6" i="1"/>
  <c r="K6" i="1"/>
  <c r="L6" i="1" s="1"/>
  <c r="I6" i="1"/>
  <c r="G5" i="1"/>
  <c r="G57" i="1" l="1"/>
  <c r="G58" i="1"/>
</calcChain>
</file>

<file path=xl/sharedStrings.xml><?xml version="1.0" encoding="utf-8"?>
<sst xmlns="http://schemas.openxmlformats.org/spreadsheetml/2006/main" count="339" uniqueCount="92">
  <si>
    <t>Найменування показника</t>
  </si>
  <si>
    <t>Значення показника</t>
  </si>
  <si>
    <t>усього</t>
  </si>
  <si>
    <t>за роками</t>
  </si>
  <si>
    <t>кількість залученої молоді, осіб</t>
  </si>
  <si>
    <t>кількість виставок, шт.</t>
  </si>
  <si>
    <t>кількість молоді, яка пройшла стажування, осіб</t>
  </si>
  <si>
    <t>чисельність фахівців, що працюють з молоддю та молодь, які брали участь у Програмі, осіб</t>
  </si>
  <si>
    <t>кількість молоді, яка входить до складу, осіб</t>
  </si>
  <si>
    <t>кількість поінформованої молоді, осіб</t>
  </si>
  <si>
    <t>кількість охопленої молоді, осіб</t>
  </si>
  <si>
    <t>кількість молоді, яка відвідує центри, осіб</t>
  </si>
  <si>
    <t>кількість проектів, які отримали фінансування</t>
  </si>
  <si>
    <t>кількість молоді, яка отримала премію, осіб</t>
  </si>
  <si>
    <t>кількість молоді, яка отримала стипендії, осіб</t>
  </si>
  <si>
    <t>Найменування заходу</t>
  </si>
  <si>
    <t>забезпечення організації та проведення міської науково-пізнавальної молодіжної патріотичної програми «Чорний ліс»</t>
  </si>
  <si>
    <t>проведення молодіжних  заходів під час відзначення державних, народних і традиційних свят, пам’ятних дат, важливих історичних подій метою популяризації серед молоді кращих надбань української культури</t>
  </si>
  <si>
    <t>відзначення визначних дат, пов’язаних із боротьбою українського народу за незалежність України, Дня вшанування пам’яті Героїв Крут, Дня Соборності, Дня Героїв Небесної Сотні, Дня пам’яті жертв голодомору і  політичних репресій, річниць Збройних сил України, Дня захисника України, Дня українського козацтва та утворення УПА тощо</t>
  </si>
  <si>
    <t>сприяння залученню дітей і молоді до краєзнавчих та етнографічних експедицій, розвитку молодіжного туризму по історичних місцях Прикарпаття та України.</t>
  </si>
  <si>
    <t>виготовлення виставок національно-патріотичного спрямування</t>
  </si>
  <si>
    <t>організація виставок національно-патріотичного спрямування</t>
  </si>
  <si>
    <t>організація та проведення військово-патріотичний та національно- патріотичних виховних таборів</t>
  </si>
  <si>
    <t>проведення тематичних диспутів, навчальних програм, круглих столів,  семінарів-тренінгів, конференцій, інших заходів з питань  правового виховання та правового  захисту молоді</t>
  </si>
  <si>
    <t>реалізація молодіжного проєктів (заходів) з метою формування у молоді свідомого ставлення до свого життя, вчинків та дій, до збереження репродуктивного здоров’я, безпечного материнства та відповідального батьківства</t>
  </si>
  <si>
    <t>проведення інформаційно-просвітницьких заходів з метою протидії та запобігання різних форм насильства</t>
  </si>
  <si>
    <t>сприяння розвитку скаутського, молодіжного та дитячого громадських рухів</t>
  </si>
  <si>
    <t>проведення заходів, спрямованих на залучення молоді до волонтерської діяльності</t>
  </si>
  <si>
    <t>сприяння в реалізації екологічних проєктів молодіжних  громадських організацій</t>
  </si>
  <si>
    <t>участь у громадських та інших роботах тимчасового характеру безробітніх осіб, у тому числі молоді</t>
  </si>
  <si>
    <r>
      <t xml:space="preserve">проведення молодіжних культурно-мистецьких </t>
    </r>
    <r>
      <rPr>
        <sz val="8"/>
        <color rgb="FF000000"/>
        <rFont val="Times New Roman"/>
        <family val="1"/>
        <charset val="204"/>
      </rPr>
      <t>заходів, спрямованих на виявлення і самореалізацію обдарованої та талановитої молоді</t>
    </r>
  </si>
  <si>
    <t>сприяння молодіжним громадським організаціям у відзначенні знаменних подій в історії українського народу, організації заходів, присвячених  життю та творчості відомих  діячів національної та світової культури і мистецтва, для учнівської та молодіжної аудиторії</t>
  </si>
  <si>
    <t>організація та проведення навчальних семінарів-практикумів для лідерів молодіжних громадських організацій, органів молодіжного та студентського самоврядування, волонтерів</t>
  </si>
  <si>
    <t xml:space="preserve">підтримка стажування молоді в органах виконавчої влади та органах місцевого самоврядування  </t>
  </si>
  <si>
    <t>проведення тренінгів «Молодіжний працівник» для працівників молодіжної галузі, лідерів молодіжних громадських організацій, органів молодіжного й студентського самоврядування</t>
  </si>
  <si>
    <t>забезпечення діяльності консультативно-дорадчих органів</t>
  </si>
  <si>
    <t>проведення молодіжних заходів до відзначення Дня молоді та Дня дитячих і молодіжних громадських  організацій, Дня міста, Дня створення Івано-Франківської міської територіальної громади, Дня захисту дітей, Дня студента</t>
  </si>
  <si>
    <t>сприяння участі дітей та молоді у міжнародних, всеукраїнських, обласних конференціях, форумах, з’їздах, злетах, фестивалях, конкурсах, турнірах, акціях, семінарах, змаганнях тощо</t>
  </si>
  <si>
    <t>здійснення інформування молоді щодо державної підтримки проєктів через призначення грантів Президента України для обдарованої молоді та для підтримки наукових досліджень молодих вчених щодо присудження Премії Кабінету Міністрів України за особливі досягнення молоді у розбудові України</t>
  </si>
  <si>
    <t>забезпечення виходу молодіжного журналу «Repost»</t>
  </si>
  <si>
    <t>підтримка молодіжних центрі в Івано-Франківській міській територіальній громаді</t>
  </si>
  <si>
    <t>проведення молодіжних заходів з розвитку лідерських та комунікативних навичок молоді</t>
  </si>
  <si>
    <t>сприяння  організації та проведенню  виставок, навчальних програм, семінарів, конференцій, круглих столів та інших заходів з питань  забезпечення  зайнятості  та підтримки підприємницької діяльності  молоді</t>
  </si>
  <si>
    <t>проведення інформаційно-профорієнтаційних заходів для сільської  молоді, семінарів з питань профорієнтаційної роботи серед молоді, акцій, виставок, конференцій, засідань, тренінгів з питань професійної орієнтації</t>
  </si>
  <si>
    <t>організація та проведення молодіжних заходів, які б сприяли працевлаштуванню та підвищенню зайнятості всіх категорій молоді, особливо випускників загальноосвітніх шкіл та вищих навчальних і професійно-технічних закладів</t>
  </si>
  <si>
    <t>сприяння організації і проведенню міжнародних молодіжних фестивалів, конкурсів, концертів, спортивних, наукових, інформаційних та інших заходів для молоді.</t>
  </si>
  <si>
    <t>реалізація молодіжних проєктів з залученням волонтерів та студентів з інших країн</t>
  </si>
  <si>
    <t>організація та проведення акцій, флеш-мобів, фестивалів, форумів, конференцій, навчально-оздоровчих таборів, конкурсів, круглих столів, виставок, семінарів, тренінгів та інших заходів з питань формування здорового способу життя</t>
  </si>
  <si>
    <t>виготовлення та розповсюдження рекламних роликів, відеофільмів, соціальної реклами з питань профілактики негативних явищ в молодіжному середовищі та пропаганди здорового способу життя, популяризації серед молоді знань з безпеки життєдіяльності</t>
  </si>
  <si>
    <t>проведення духовно-просвітницьких заходів та християнських таборів для школярів в період шкільних канікул та молодіжних таборів з виїздом за межі міста</t>
  </si>
  <si>
    <t>залучення молоді до занять нетрадиційними та альтернативними видами спорту, проведення фестивалів та змагань з цих видів</t>
  </si>
  <si>
    <t>підтримка молодіжних заходів та програм з метою популяризації принципів здорового харчування та поширення знань та навичок здорового харчування (споживання здорової їжі та напоїв)</t>
  </si>
  <si>
    <t>проведення спортивно-масових заходів серед учнівської молоді, залучення молоді до занять фізичною культурою і спортом у спортивних клубах за місцем проживання та в спортивних секціях ДЮСШ</t>
  </si>
  <si>
    <t xml:space="preserve">надання соціальних послуг різним категоріям дітей та молоді та особам, які опинилися у складних життєвих обставинах, здійснення їх соціального супроводу. </t>
  </si>
  <si>
    <t>здійснення заходів, спрямованих на сприяння поширенню толерантності і солідарності молоді, забезпечення умов для рівної участі всіх груп молоді у суспільному житті, запобігання стереотипам, протидії мові ненависті та дискримінації за будь-якими ознаками</t>
  </si>
  <si>
    <t>здійснення заходів, спрямованих на інформаційну, консультативну, організаційну та іншу підтримку учасників АТО, молоді тимчасово окупованих територій та з числа вимушених переселенців</t>
  </si>
  <si>
    <t>здійснення соціального супроводу сімей, які перебувають у складних життєвих обставинах, надання соціальних послуг прийомним сім’ям</t>
  </si>
  <si>
    <t>сприяння ресоціалізації, психологічній реабілітації молоді, яка звільнилася з місць позбавлення волі</t>
  </si>
  <si>
    <t>проведення міського конкурсу з визначення програм (проєктів, заходів), розроблених громадськими організаціями, для виконання (реалізації) яких надається фінансова підтримка, підтримка проєктів та програм переможців конкурсу</t>
  </si>
  <si>
    <t>призначення премій, за особливі досягнення молоді у розбудові Івано-Франківської міської територіальної громади</t>
  </si>
  <si>
    <t>призначення стипендій міського голови для обдарованих студентів навчальних закладів, різних форм власності</t>
  </si>
  <si>
    <t>Найменування завдання</t>
  </si>
  <si>
    <t>Наймену-вання показника</t>
  </si>
  <si>
    <t>Виконавці</t>
  </si>
  <si>
    <t>Прогнозний обсяг фінансових ресурсів для виконання завдань, тис. грн</t>
  </si>
  <si>
    <t>у тому числі за роками</t>
  </si>
  <si>
    <t>1.Формування національної свідомості та патріотизму молоді</t>
  </si>
  <si>
    <t xml:space="preserve">Департаменти міської ради: молодіжної політики та спорту; освіти і науки </t>
  </si>
  <si>
    <t>в межах кошторисних призначень</t>
  </si>
  <si>
    <t xml:space="preserve">Департаменти міської ради: молодіжної політики та спорту, культури, освіти та науки, інститути громадянського суспільства (за згодою) </t>
  </si>
  <si>
    <t>Департаменти міської ради: молодіжної політики та спорту, культури, освіти та науки, інститути громадянського суспільства (за згодою)</t>
  </si>
  <si>
    <t>Департаменти міської ради: молодіжної політики та спорту, освіти та науки, інститути громадянського суспільства (за згодою)</t>
  </si>
  <si>
    <t>Департамент культури міської ради</t>
  </si>
  <si>
    <t>Департамент молодіжної політики та спорту міської ради, інститути громадянського суспільства (за згодою)</t>
  </si>
  <si>
    <t>2. Посилення участі молоді у суспільному житті</t>
  </si>
  <si>
    <t>Департаменти міської ради: молодіжної політики та спорту, освіти та науки, міський центр соціальних служб для сім’ї, дітей та молоді, інститути громадянського суспільства (за згодою)</t>
  </si>
  <si>
    <t>Департамент молодіжної політики та спорту міської ради</t>
  </si>
  <si>
    <t>Івано-Франківський міський центр зайнятості</t>
  </si>
  <si>
    <t>3. Підвищення спроможності молоді</t>
  </si>
  <si>
    <t>Департаменти міської ради: молодіжної політики та спорту, освіти та науки, Івано-Франківський міський центр зайнятості, інститути громадянського суспільства (за згодою)</t>
  </si>
  <si>
    <t>4. Утвердження здорового способу життя серед молоді</t>
  </si>
  <si>
    <t>5. Підтримка соціально вразливої молоді</t>
  </si>
  <si>
    <t>Департаменти міської ради: соціальної політики; молодіжної політики та спорту, Міський центр соціальних служб для сім’ї, дітей та молоді</t>
  </si>
  <si>
    <t>Департаменти міської ради: соціальної політики, молодіжної політики та спорту, міський центр соціальних служб для сім’ї, дітей та молоді</t>
  </si>
  <si>
    <t>Міський центр соціальних служб для сім’ї, дітей та молоді</t>
  </si>
  <si>
    <t>6. Підтримка молоді та інститутів громадянського суспільства</t>
  </si>
  <si>
    <r>
      <t xml:space="preserve">проведення молодіжних культурно-мистецьких </t>
    </r>
    <r>
      <rPr>
        <sz val="12"/>
        <color rgb="FF000000"/>
        <rFont val="Times New Roman"/>
        <family val="1"/>
        <charset val="204"/>
      </rPr>
      <t>заходів, спрямованих на виявлення і самореалізацію обдарованої та талановитої молоді</t>
    </r>
  </si>
  <si>
    <t>Бюджет міської територіальної громади</t>
  </si>
  <si>
    <t>Джерела фінансування</t>
  </si>
  <si>
    <t xml:space="preserve">Додаток
до програми «Молодь Івано-Франківської міської територіальної громади» на 2021-2025 роки
</t>
  </si>
  <si>
    <t xml:space="preserve">ІІ. ЗАВДАННІ І ЗАХОДИ 
з виконання програми «Молодь Івано-Франківської міської територіальної громади» на 2021-2025 роки
</t>
  </si>
  <si>
    <t>Секретар Івано-Франківської міської ради                                                                                                                                                                                                                Віктор Синишин</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</si>
</sst>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Times New Roman"/>
      <family val="1"/>
      <charset val="204"/>
    </font>
    <font>
      <sz val="8"/>
      <color rgb="FF000000"/>
      <name val="Times New Roman"/>
      <family val="1"/>
      <charset val="204"/>
    </font>
    <font>
      <sz val="12"/>
      <color theme="1"/>
      <name val="Times New Roman"/>
      <family val="1"/>
      <charset val="204"/>
    </font>
    <font>
      <b/>
      <sz val="12"/>
      <color theme="1"/>
      <name val="Times New Roman"/>
      <family val="1"/>
      <charset val="204"/>
    </font>
    <font>
      <sz val="12"/>
      <color rgb="FF000000"/>
      <name val="Times New Roman"/>
      <family val="1"/>
      <charset val="204"/>
    </font>
    <font>
      <sz val="12"/>
      <color theme="1"/>
      <name val="Calibri"/>
      <family val="2"/>
      <scheme val="minor"/>
    </font>
    <font>
      <sz val="14"/>
      <color theme="1"/>
      <name val="Times New Roman"/>
      <family val="1"/>
      <charset val="204"/>
    </font>
    <font>
      <sz val="14"/>
      <color theme="1"/>
      <name val="Calibri"/>
      <family val="2"/>
      <scheme val="minor"/>
    </font>
  </fonts>
  <fills count="2">
    <fill>
      <patternFill patternType="none"/>
    </fill>
    <fill>
      <patternFill patternType="gray125"/>
    </fill>
  </fills>
  <borders count="1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41">
    <xf numFmtId="0" fontId="0" fillId="0" borderId="0" xfId="0"/>
    <xf numFmtId="0" fontId="1" fillId="0" borderId="6" xfId="0" applyFont="1" applyBorder="1" applyAlignment="1">
      <alignment horizontal="center" vertical="center" wrapText="1"/>
    </xf>
    <xf numFmtId="0" fontId="1" fillId="0" borderId="3" xfId="0" applyFont="1" applyBorder="1" applyAlignment="1">
      <alignment vertical="center" wrapText="1"/>
    </xf>
    <xf numFmtId="0" fontId="1" fillId="0" borderId="6" xfId="0" applyFont="1" applyBorder="1" applyAlignment="1">
      <alignment vertical="center" wrapText="1"/>
    </xf>
    <xf numFmtId="0" fontId="1" fillId="0" borderId="6" xfId="0" applyFont="1" applyBorder="1" applyAlignment="1">
      <alignment horizontal="justify" vertical="center" wrapText="1"/>
    </xf>
    <xf numFmtId="0" fontId="2" fillId="0" borderId="6" xfId="0" applyFont="1" applyBorder="1" applyAlignment="1">
      <alignment horizontal="justify" vertical="center" wrapText="1"/>
    </xf>
    <xf numFmtId="1" fontId="1" fillId="0" borderId="6" xfId="0" applyNumberFormat="1" applyFont="1" applyBorder="1" applyAlignment="1">
      <alignment vertical="center" wrapText="1"/>
    </xf>
    <xf numFmtId="0" fontId="3" fillId="0" borderId="0" xfId="0" applyFont="1"/>
    <xf numFmtId="0" fontId="3" fillId="0" borderId="8" xfId="0" applyFont="1" applyBorder="1" applyAlignment="1">
      <alignment horizontal="center" vertical="center" textRotation="90" wrapText="1"/>
    </xf>
    <xf numFmtId="0" fontId="3" fillId="0" borderId="8" xfId="0" applyFont="1" applyBorder="1" applyAlignment="1">
      <alignment vertical="center" wrapText="1"/>
    </xf>
    <xf numFmtId="0" fontId="5" fillId="0" borderId="8" xfId="0" applyFont="1" applyBorder="1" applyAlignment="1">
      <alignment horizontal="right" vertical="center" wrapText="1"/>
    </xf>
    <xf numFmtId="0" fontId="3" fillId="0" borderId="8" xfId="0" applyFont="1" applyBorder="1" applyAlignment="1">
      <alignment horizontal="justify" vertical="center" wrapText="1"/>
    </xf>
    <xf numFmtId="0" fontId="5" fillId="0" borderId="8" xfId="0" applyFont="1" applyBorder="1" applyAlignment="1">
      <alignment horizontal="justify"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vertical="center" wrapText="1"/>
    </xf>
    <xf numFmtId="0" fontId="1" fillId="0" borderId="3" xfId="0" applyFont="1" applyBorder="1" applyAlignment="1">
      <alignment vertical="center" wrapText="1"/>
    </xf>
    <xf numFmtId="1" fontId="1" fillId="0" borderId="1" xfId="0" applyNumberFormat="1" applyFont="1" applyBorder="1" applyAlignment="1">
      <alignment vertical="center" wrapText="1"/>
    </xf>
    <xf numFmtId="1" fontId="1" fillId="0" borderId="3" xfId="0" applyNumberFormat="1" applyFont="1" applyBorder="1" applyAlignment="1">
      <alignment vertical="center" wrapText="1"/>
    </xf>
    <xf numFmtId="0" fontId="1" fillId="0" borderId="1"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2" xfId="0" applyFont="1" applyBorder="1" applyAlignment="1">
      <alignment vertical="center" wrapText="1"/>
    </xf>
    <xf numFmtId="1" fontId="1" fillId="0" borderId="2" xfId="0" applyNumberFormat="1" applyFont="1" applyBorder="1" applyAlignment="1">
      <alignment vertical="center" wrapText="1"/>
    </xf>
    <xf numFmtId="0" fontId="1" fillId="0" borderId="2" xfId="0" applyFont="1" applyBorder="1" applyAlignment="1">
      <alignment horizontal="justify" vertical="center" wrapText="1"/>
    </xf>
    <xf numFmtId="0" fontId="3" fillId="0" borderId="8" xfId="0" applyFont="1" applyBorder="1" applyAlignment="1">
      <alignment horizontal="center" vertical="center" textRotation="90" wrapText="1"/>
    </xf>
    <xf numFmtId="0" fontId="3" fillId="0" borderId="8" xfId="0" applyFont="1" applyBorder="1" applyAlignment="1">
      <alignment horizontal="center" vertical="center" wrapText="1"/>
    </xf>
    <xf numFmtId="0" fontId="4" fillId="0" borderId="8" xfId="0" applyFont="1" applyBorder="1" applyAlignment="1">
      <alignment vertical="top" wrapText="1"/>
    </xf>
    <xf numFmtId="0" fontId="3" fillId="0" borderId="8" xfId="0" applyFont="1" applyBorder="1" applyAlignment="1">
      <alignment vertical="center" wrapText="1"/>
    </xf>
    <xf numFmtId="0" fontId="3" fillId="0" borderId="8" xfId="0" applyFont="1" applyBorder="1" applyAlignment="1">
      <alignment horizontal="justify" vertical="center" wrapText="1"/>
    </xf>
    <xf numFmtId="0" fontId="6" fillId="0" borderId="8" xfId="0" applyFont="1" applyBorder="1" applyAlignment="1">
      <alignment vertical="center" wrapText="1"/>
    </xf>
    <xf numFmtId="0" fontId="5" fillId="0" borderId="8" xfId="0" applyFont="1" applyBorder="1" applyAlignment="1">
      <alignment horizontal="right" vertical="center" wrapText="1"/>
    </xf>
    <xf numFmtId="0" fontId="7" fillId="0" borderId="0" xfId="0" applyFont="1" applyAlignment="1">
      <alignment vertical="top" wrapText="1"/>
    </xf>
    <xf numFmtId="0" fontId="0" fillId="0" borderId="0" xfId="0" applyAlignment="1"/>
    <xf numFmtId="0" fontId="3" fillId="0" borderId="9" xfId="0" applyFont="1" applyBorder="1" applyAlignment="1"/>
    <xf numFmtId="0" fontId="0" fillId="0" borderId="9" xfId="0" applyBorder="1" applyAlignment="1"/>
    <xf numFmtId="0" fontId="7" fillId="0" borderId="0" xfId="0" applyFont="1" applyBorder="1" applyAlignment="1">
      <alignment horizontal="center" vertical="center" wrapText="1"/>
    </xf>
    <xf numFmtId="0" fontId="8" fillId="0" borderId="0" xfId="0" applyFont="1" applyBorder="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M58"/>
  <sheetViews>
    <sheetView tabSelected="1" zoomScaleNormal="100" workbookViewId="0">
      <selection activeCell="M52" sqref="M52"/>
    </sheetView>
  </sheetViews>
  <sheetFormatPr defaultRowHeight="15" x14ac:dyDescent="0.25"/>
  <cols>
    <col min="13" max="13" width="32.85546875" customWidth="1"/>
  </cols>
  <sheetData>
    <row r="1" spans="6:13" ht="15.75" thickBot="1" x14ac:dyDescent="0.3"/>
    <row r="2" spans="6:13" ht="15.75" thickBot="1" x14ac:dyDescent="0.3">
      <c r="F2" s="13" t="s">
        <v>0</v>
      </c>
      <c r="G2" s="16" t="s">
        <v>1</v>
      </c>
      <c r="H2" s="17"/>
      <c r="I2" s="17"/>
      <c r="J2" s="17"/>
      <c r="K2" s="17"/>
      <c r="L2" s="18"/>
      <c r="M2" s="13" t="s">
        <v>15</v>
      </c>
    </row>
    <row r="3" spans="6:13" ht="15.75" thickBot="1" x14ac:dyDescent="0.3">
      <c r="F3" s="14"/>
      <c r="G3" s="13" t="s">
        <v>2</v>
      </c>
      <c r="H3" s="1" t="s">
        <v>3</v>
      </c>
      <c r="I3" s="1"/>
      <c r="J3" s="1"/>
      <c r="K3" s="1"/>
      <c r="L3" s="1"/>
      <c r="M3" s="14"/>
    </row>
    <row r="4" spans="6:13" ht="15.75" thickBot="1" x14ac:dyDescent="0.3">
      <c r="F4" s="15"/>
      <c r="G4" s="15"/>
      <c r="H4" s="1">
        <v>2021</v>
      </c>
      <c r="I4" s="1">
        <v>2022</v>
      </c>
      <c r="J4" s="1">
        <v>2023</v>
      </c>
      <c r="K4" s="1">
        <v>2024</v>
      </c>
      <c r="L4" s="1">
        <v>2025</v>
      </c>
      <c r="M4" s="15"/>
    </row>
    <row r="5" spans="6:13" ht="45.75" thickBot="1" x14ac:dyDescent="0.3">
      <c r="F5" s="2" t="s">
        <v>4</v>
      </c>
      <c r="G5" s="6">
        <f>SUM(H5:L5)</f>
        <v>800</v>
      </c>
      <c r="H5" s="6">
        <v>120</v>
      </c>
      <c r="I5" s="6">
        <v>140</v>
      </c>
      <c r="J5" s="6">
        <v>160</v>
      </c>
      <c r="K5" s="6">
        <v>180</v>
      </c>
      <c r="L5" s="6">
        <v>200</v>
      </c>
      <c r="M5" s="4" t="s">
        <v>16</v>
      </c>
    </row>
    <row r="6" spans="6:13" ht="57" thickBot="1" x14ac:dyDescent="0.3">
      <c r="F6" s="2" t="s">
        <v>4</v>
      </c>
      <c r="G6" s="6">
        <f t="shared" ref="G6:G18" si="0">SUM(H6:L6)</f>
        <v>2232.48</v>
      </c>
      <c r="H6" s="6">
        <v>300</v>
      </c>
      <c r="I6" s="6">
        <f>H6+H6*20%</f>
        <v>360</v>
      </c>
      <c r="J6" s="6">
        <f t="shared" ref="J6:L6" si="1">I6+I6*20%</f>
        <v>432</v>
      </c>
      <c r="K6" s="6">
        <f t="shared" si="1"/>
        <v>518.4</v>
      </c>
      <c r="L6" s="6">
        <f t="shared" si="1"/>
        <v>622.07999999999993</v>
      </c>
      <c r="M6" s="4" t="s">
        <v>17</v>
      </c>
    </row>
    <row r="7" spans="6:13" ht="102" thickBot="1" x14ac:dyDescent="0.3">
      <c r="F7" s="2" t="s">
        <v>4</v>
      </c>
      <c r="G7" s="6">
        <f t="shared" si="0"/>
        <v>4521.55</v>
      </c>
      <c r="H7" s="6">
        <v>500</v>
      </c>
      <c r="I7" s="6">
        <f>H7+H7*30%</f>
        <v>650</v>
      </c>
      <c r="J7" s="6">
        <f t="shared" ref="J7:L7" si="2">I7+I7*30%</f>
        <v>845</v>
      </c>
      <c r="K7" s="6">
        <f t="shared" si="2"/>
        <v>1098.5</v>
      </c>
      <c r="L7" s="6">
        <f t="shared" si="2"/>
        <v>1428.05</v>
      </c>
      <c r="M7" s="4" t="s">
        <v>18</v>
      </c>
    </row>
    <row r="8" spans="6:13" ht="45.75" thickBot="1" x14ac:dyDescent="0.3">
      <c r="F8" s="2" t="s">
        <v>4</v>
      </c>
      <c r="G8" s="6">
        <f t="shared" si="0"/>
        <v>904.31000000000006</v>
      </c>
      <c r="H8" s="6">
        <v>100</v>
      </c>
      <c r="I8" s="6">
        <f t="shared" ref="I8:L13" si="3">H8+H8*30%</f>
        <v>130</v>
      </c>
      <c r="J8" s="6">
        <f t="shared" si="3"/>
        <v>169</v>
      </c>
      <c r="K8" s="6">
        <f t="shared" si="3"/>
        <v>219.7</v>
      </c>
      <c r="L8" s="6">
        <f t="shared" si="3"/>
        <v>285.61</v>
      </c>
      <c r="M8" s="4" t="s">
        <v>19</v>
      </c>
    </row>
    <row r="9" spans="6:13" ht="34.5" thickBot="1" x14ac:dyDescent="0.3">
      <c r="F9" s="2" t="s">
        <v>5</v>
      </c>
      <c r="G9" s="6">
        <f t="shared" si="0"/>
        <v>24.5</v>
      </c>
      <c r="H9" s="6">
        <v>4</v>
      </c>
      <c r="I9" s="6">
        <v>4</v>
      </c>
      <c r="J9" s="6">
        <v>5</v>
      </c>
      <c r="K9" s="6">
        <v>5</v>
      </c>
      <c r="L9" s="6">
        <f t="shared" si="3"/>
        <v>6.5</v>
      </c>
      <c r="M9" s="4" t="s">
        <v>20</v>
      </c>
    </row>
    <row r="10" spans="6:13" ht="45.75" thickBot="1" x14ac:dyDescent="0.3">
      <c r="F10" s="2" t="s">
        <v>4</v>
      </c>
      <c r="G10" s="6">
        <f t="shared" si="0"/>
        <v>90431</v>
      </c>
      <c r="H10" s="6">
        <v>10000</v>
      </c>
      <c r="I10" s="6">
        <f t="shared" si="3"/>
        <v>13000</v>
      </c>
      <c r="J10" s="6">
        <f t="shared" si="3"/>
        <v>16900</v>
      </c>
      <c r="K10" s="6">
        <f t="shared" si="3"/>
        <v>21970</v>
      </c>
      <c r="L10" s="6">
        <f t="shared" si="3"/>
        <v>28561</v>
      </c>
      <c r="M10" s="4" t="s">
        <v>21</v>
      </c>
    </row>
    <row r="11" spans="6:13" ht="45.75" thickBot="1" x14ac:dyDescent="0.3">
      <c r="F11" s="2" t="s">
        <v>4</v>
      </c>
      <c r="G11" s="6">
        <f t="shared" si="0"/>
        <v>1808.6200000000001</v>
      </c>
      <c r="H11" s="6">
        <v>200</v>
      </c>
      <c r="I11" s="6">
        <f t="shared" si="3"/>
        <v>260</v>
      </c>
      <c r="J11" s="6">
        <f t="shared" si="3"/>
        <v>338</v>
      </c>
      <c r="K11" s="6">
        <f t="shared" si="3"/>
        <v>439.4</v>
      </c>
      <c r="L11" s="6">
        <f t="shared" si="3"/>
        <v>571.22</v>
      </c>
      <c r="M11" s="4" t="s">
        <v>22</v>
      </c>
    </row>
    <row r="12" spans="6:13" ht="15.75" thickBot="1" x14ac:dyDescent="0.3">
      <c r="F12" s="2"/>
      <c r="G12" s="6">
        <f t="shared" si="0"/>
        <v>0</v>
      </c>
      <c r="H12" s="6"/>
      <c r="I12" s="6">
        <f t="shared" si="3"/>
        <v>0</v>
      </c>
      <c r="J12" s="6"/>
      <c r="K12" s="6"/>
      <c r="L12" s="6"/>
      <c r="M12" s="3"/>
    </row>
    <row r="13" spans="6:13" ht="57" thickBot="1" x14ac:dyDescent="0.3">
      <c r="F13" s="2" t="s">
        <v>4</v>
      </c>
      <c r="G13" s="6">
        <f t="shared" si="0"/>
        <v>1356.4649999999999</v>
      </c>
      <c r="H13" s="6">
        <v>150</v>
      </c>
      <c r="I13" s="6">
        <f t="shared" si="3"/>
        <v>195</v>
      </c>
      <c r="J13" s="6">
        <f t="shared" si="3"/>
        <v>253.5</v>
      </c>
      <c r="K13" s="6">
        <f t="shared" si="3"/>
        <v>329.55</v>
      </c>
      <c r="L13" s="6">
        <f t="shared" si="3"/>
        <v>428.41500000000002</v>
      </c>
      <c r="M13" s="4" t="s">
        <v>23</v>
      </c>
    </row>
    <row r="14" spans="6:13" ht="68.25" thickBot="1" x14ac:dyDescent="0.3">
      <c r="F14" s="2" t="s">
        <v>4</v>
      </c>
      <c r="G14" s="6">
        <f t="shared" si="0"/>
        <v>904.31000000000006</v>
      </c>
      <c r="H14" s="6">
        <v>100</v>
      </c>
      <c r="I14" s="6">
        <f t="shared" ref="I14:L14" si="4">H14+H14*30%</f>
        <v>130</v>
      </c>
      <c r="J14" s="6">
        <f t="shared" si="4"/>
        <v>169</v>
      </c>
      <c r="K14" s="6">
        <f t="shared" si="4"/>
        <v>219.7</v>
      </c>
      <c r="L14" s="6">
        <f t="shared" si="4"/>
        <v>285.61</v>
      </c>
      <c r="M14" s="4" t="s">
        <v>24</v>
      </c>
    </row>
    <row r="15" spans="6:13" ht="45.75" thickBot="1" x14ac:dyDescent="0.3">
      <c r="F15" s="2" t="s">
        <v>4</v>
      </c>
      <c r="G15" s="6">
        <f t="shared" si="0"/>
        <v>2712.93</v>
      </c>
      <c r="H15" s="6">
        <v>300</v>
      </c>
      <c r="I15" s="6">
        <f t="shared" ref="I15:L15" si="5">H15+H15*30%</f>
        <v>390</v>
      </c>
      <c r="J15" s="6">
        <f t="shared" si="5"/>
        <v>507</v>
      </c>
      <c r="K15" s="6">
        <f t="shared" si="5"/>
        <v>659.1</v>
      </c>
      <c r="L15" s="6">
        <f t="shared" si="5"/>
        <v>856.83</v>
      </c>
      <c r="M15" s="4" t="s">
        <v>25</v>
      </c>
    </row>
    <row r="16" spans="6:13" ht="45.75" thickBot="1" x14ac:dyDescent="0.3">
      <c r="F16" s="2" t="s">
        <v>4</v>
      </c>
      <c r="G16" s="6">
        <f t="shared" si="0"/>
        <v>4521.55</v>
      </c>
      <c r="H16" s="6">
        <v>500</v>
      </c>
      <c r="I16" s="6">
        <f t="shared" ref="I16:L16" si="6">H16+H16*30%</f>
        <v>650</v>
      </c>
      <c r="J16" s="6">
        <f t="shared" si="6"/>
        <v>845</v>
      </c>
      <c r="K16" s="6">
        <f t="shared" si="6"/>
        <v>1098.5</v>
      </c>
      <c r="L16" s="6">
        <f t="shared" si="6"/>
        <v>1428.05</v>
      </c>
      <c r="M16" s="4" t="s">
        <v>26</v>
      </c>
    </row>
    <row r="17" spans="6:13" ht="45.75" thickBot="1" x14ac:dyDescent="0.3">
      <c r="F17" s="2" t="s">
        <v>4</v>
      </c>
      <c r="G17" s="6">
        <f t="shared" si="0"/>
        <v>1808.6200000000001</v>
      </c>
      <c r="H17" s="6">
        <v>200</v>
      </c>
      <c r="I17" s="6">
        <f t="shared" ref="I17:L17" si="7">H17+H17*30%</f>
        <v>260</v>
      </c>
      <c r="J17" s="6">
        <f t="shared" si="7"/>
        <v>338</v>
      </c>
      <c r="K17" s="6">
        <f t="shared" si="7"/>
        <v>439.4</v>
      </c>
      <c r="L17" s="6">
        <f t="shared" si="7"/>
        <v>571.22</v>
      </c>
      <c r="M17" s="5" t="s">
        <v>27</v>
      </c>
    </row>
    <row r="18" spans="6:13" ht="45.75" thickBot="1" x14ac:dyDescent="0.3">
      <c r="F18" s="2" t="s">
        <v>4</v>
      </c>
      <c r="G18" s="6">
        <f t="shared" si="0"/>
        <v>723.44799999999998</v>
      </c>
      <c r="H18" s="6">
        <v>80</v>
      </c>
      <c r="I18" s="6">
        <f t="shared" ref="I18:L18" si="8">H18+H18*30%</f>
        <v>104</v>
      </c>
      <c r="J18" s="6">
        <f t="shared" si="8"/>
        <v>135.19999999999999</v>
      </c>
      <c r="K18" s="6">
        <f t="shared" si="8"/>
        <v>175.76</v>
      </c>
      <c r="L18" s="6">
        <f t="shared" si="8"/>
        <v>228.488</v>
      </c>
      <c r="M18" s="4" t="s">
        <v>28</v>
      </c>
    </row>
    <row r="19" spans="6:13" ht="96.75" customHeight="1" x14ac:dyDescent="0.25">
      <c r="F19" s="19" t="s">
        <v>4</v>
      </c>
      <c r="G19" s="21">
        <f>SUM(H19:L20)</f>
        <v>180.86199999999999</v>
      </c>
      <c r="H19" s="21">
        <v>20</v>
      </c>
      <c r="I19" s="21">
        <f>H19+H19*30%</f>
        <v>26</v>
      </c>
      <c r="J19" s="21">
        <f t="shared" ref="J19:L19" si="9">I19+I19*30%</f>
        <v>33.799999999999997</v>
      </c>
      <c r="K19" s="21">
        <f t="shared" si="9"/>
        <v>43.94</v>
      </c>
      <c r="L19" s="21">
        <f t="shared" si="9"/>
        <v>57.122</v>
      </c>
      <c r="M19" s="23" t="s">
        <v>29</v>
      </c>
    </row>
    <row r="20" spans="6:13" ht="15.75" thickBot="1" x14ac:dyDescent="0.3">
      <c r="F20" s="20"/>
      <c r="G20" s="20"/>
      <c r="H20" s="22"/>
      <c r="I20" s="22"/>
      <c r="J20" s="22"/>
      <c r="K20" s="22"/>
      <c r="L20" s="22"/>
      <c r="M20" s="24"/>
    </row>
    <row r="21" spans="6:13" ht="15.75" thickBot="1" x14ac:dyDescent="0.3">
      <c r="F21" s="2"/>
      <c r="G21" s="3"/>
      <c r="H21" s="6"/>
      <c r="I21" s="6"/>
      <c r="J21" s="6"/>
      <c r="K21" s="6"/>
      <c r="L21" s="6"/>
      <c r="M21" s="3"/>
    </row>
    <row r="22" spans="6:13" ht="45.75" thickBot="1" x14ac:dyDescent="0.3">
      <c r="F22" s="2" t="s">
        <v>4</v>
      </c>
      <c r="G22" s="6">
        <f>SUM(H22:L22)</f>
        <v>45215.5</v>
      </c>
      <c r="H22" s="6">
        <v>5000</v>
      </c>
      <c r="I22" s="6">
        <f>H22+H22*30%</f>
        <v>6500</v>
      </c>
      <c r="J22" s="6">
        <f t="shared" ref="J22:L22" si="10">I22+I22*30%</f>
        <v>8450</v>
      </c>
      <c r="K22" s="6">
        <f t="shared" si="10"/>
        <v>10985</v>
      </c>
      <c r="L22" s="6">
        <f t="shared" si="10"/>
        <v>14280.5</v>
      </c>
      <c r="M22" s="4" t="s">
        <v>30</v>
      </c>
    </row>
    <row r="23" spans="6:13" ht="79.5" thickBot="1" x14ac:dyDescent="0.3">
      <c r="F23" s="2" t="s">
        <v>4</v>
      </c>
      <c r="G23" s="6">
        <f t="shared" ref="G23:G44" si="11">SUM(H23:L23)</f>
        <v>2712.93</v>
      </c>
      <c r="H23" s="6">
        <v>300</v>
      </c>
      <c r="I23" s="6">
        <f>H23+H23*30%</f>
        <v>390</v>
      </c>
      <c r="J23" s="6">
        <f t="shared" ref="J23:L23" si="12">I23+I23*30%</f>
        <v>507</v>
      </c>
      <c r="K23" s="6">
        <f t="shared" si="12"/>
        <v>659.1</v>
      </c>
      <c r="L23" s="6">
        <f t="shared" si="12"/>
        <v>856.83</v>
      </c>
      <c r="M23" s="4" t="s">
        <v>31</v>
      </c>
    </row>
    <row r="24" spans="6:13" ht="57" thickBot="1" x14ac:dyDescent="0.3">
      <c r="F24" s="2" t="s">
        <v>4</v>
      </c>
      <c r="G24" s="6">
        <f t="shared" si="11"/>
        <v>1808.6200000000001</v>
      </c>
      <c r="H24" s="6">
        <v>200</v>
      </c>
      <c r="I24" s="6">
        <f t="shared" ref="I24:L25" si="13">H24+H24*30%</f>
        <v>260</v>
      </c>
      <c r="J24" s="6">
        <f t="shared" si="13"/>
        <v>338</v>
      </c>
      <c r="K24" s="6">
        <f t="shared" si="13"/>
        <v>439.4</v>
      </c>
      <c r="L24" s="6">
        <f t="shared" si="13"/>
        <v>571.22</v>
      </c>
      <c r="M24" s="4" t="s">
        <v>32</v>
      </c>
    </row>
    <row r="25" spans="6:13" ht="57" thickBot="1" x14ac:dyDescent="0.3">
      <c r="F25" s="2" t="s">
        <v>6</v>
      </c>
      <c r="G25" s="6">
        <f t="shared" si="11"/>
        <v>271.29300000000001</v>
      </c>
      <c r="H25" s="6">
        <v>30</v>
      </c>
      <c r="I25" s="6">
        <f t="shared" si="13"/>
        <v>39</v>
      </c>
      <c r="J25" s="6">
        <f t="shared" si="13"/>
        <v>50.7</v>
      </c>
      <c r="K25" s="6">
        <f t="shared" si="13"/>
        <v>65.91</v>
      </c>
      <c r="L25" s="6">
        <f t="shared" si="13"/>
        <v>85.682999999999993</v>
      </c>
      <c r="M25" s="4" t="s">
        <v>33</v>
      </c>
    </row>
    <row r="26" spans="6:13" ht="113.25" thickBot="1" x14ac:dyDescent="0.3">
      <c r="F26" s="2" t="s">
        <v>7</v>
      </c>
      <c r="G26" s="6">
        <f>SUM(H26:L26)</f>
        <v>200</v>
      </c>
      <c r="H26" s="6">
        <v>40</v>
      </c>
      <c r="I26" s="6">
        <v>40</v>
      </c>
      <c r="J26" s="6">
        <v>40</v>
      </c>
      <c r="K26" s="6">
        <v>40</v>
      </c>
      <c r="L26" s="6">
        <v>40</v>
      </c>
      <c r="M26" s="4" t="s">
        <v>34</v>
      </c>
    </row>
    <row r="27" spans="6:13" ht="45.75" thickBot="1" x14ac:dyDescent="0.3">
      <c r="F27" s="2" t="s">
        <v>8</v>
      </c>
      <c r="G27" s="6">
        <f t="shared" si="11"/>
        <v>130</v>
      </c>
      <c r="H27" s="6">
        <v>20</v>
      </c>
      <c r="I27" s="6">
        <v>20</v>
      </c>
      <c r="J27" s="6">
        <v>30</v>
      </c>
      <c r="K27" s="6">
        <v>30</v>
      </c>
      <c r="L27" s="6">
        <v>30</v>
      </c>
      <c r="M27" s="4" t="s">
        <v>35</v>
      </c>
    </row>
    <row r="28" spans="6:13" ht="68.25" thickBot="1" x14ac:dyDescent="0.3">
      <c r="F28" s="2" t="s">
        <v>4</v>
      </c>
      <c r="G28" s="6">
        <f t="shared" si="11"/>
        <v>45215.5</v>
      </c>
      <c r="H28" s="6">
        <v>5000</v>
      </c>
      <c r="I28" s="6">
        <f t="shared" ref="I28:L28" si="14">H28+H28*30%</f>
        <v>6500</v>
      </c>
      <c r="J28" s="6">
        <f t="shared" si="14"/>
        <v>8450</v>
      </c>
      <c r="K28" s="6">
        <f t="shared" si="14"/>
        <v>10985</v>
      </c>
      <c r="L28" s="6">
        <f t="shared" si="14"/>
        <v>14280.5</v>
      </c>
      <c r="M28" s="4" t="s">
        <v>36</v>
      </c>
    </row>
    <row r="29" spans="6:13" ht="57" thickBot="1" x14ac:dyDescent="0.3">
      <c r="F29" s="2" t="s">
        <v>4</v>
      </c>
      <c r="G29" s="6">
        <f>SUM(H29:L29)</f>
        <v>452.15500000000003</v>
      </c>
      <c r="H29" s="6">
        <v>50</v>
      </c>
      <c r="I29" s="6">
        <f t="shared" ref="I29:L29" si="15">H29+H29*30%</f>
        <v>65</v>
      </c>
      <c r="J29" s="6">
        <f t="shared" si="15"/>
        <v>84.5</v>
      </c>
      <c r="K29" s="6">
        <f t="shared" si="15"/>
        <v>109.85</v>
      </c>
      <c r="L29" s="6">
        <f t="shared" si="15"/>
        <v>142.80500000000001</v>
      </c>
      <c r="M29" s="4" t="s">
        <v>37</v>
      </c>
    </row>
    <row r="30" spans="6:13" ht="90.75" thickBot="1" x14ac:dyDescent="0.3">
      <c r="F30" s="2" t="s">
        <v>9</v>
      </c>
      <c r="G30" s="6">
        <f t="shared" si="11"/>
        <v>4521.55</v>
      </c>
      <c r="H30" s="6">
        <v>500</v>
      </c>
      <c r="I30" s="6">
        <f t="shared" ref="I30:L30" si="16">H30+H30*30%</f>
        <v>650</v>
      </c>
      <c r="J30" s="6">
        <f t="shared" si="16"/>
        <v>845</v>
      </c>
      <c r="K30" s="6">
        <f t="shared" si="16"/>
        <v>1098.5</v>
      </c>
      <c r="L30" s="6">
        <f t="shared" si="16"/>
        <v>1428.05</v>
      </c>
      <c r="M30" s="4" t="s">
        <v>38</v>
      </c>
    </row>
    <row r="31" spans="6:13" ht="45.75" thickBot="1" x14ac:dyDescent="0.3">
      <c r="F31" s="2" t="s">
        <v>10</v>
      </c>
      <c r="G31" s="6">
        <f t="shared" si="11"/>
        <v>13564.65</v>
      </c>
      <c r="H31" s="6">
        <v>1500</v>
      </c>
      <c r="I31" s="6">
        <f t="shared" ref="I31:L31" si="17">H31+H31*30%</f>
        <v>1950</v>
      </c>
      <c r="J31" s="6">
        <f t="shared" si="17"/>
        <v>2535</v>
      </c>
      <c r="K31" s="6">
        <f t="shared" si="17"/>
        <v>3295.5</v>
      </c>
      <c r="L31" s="6">
        <f t="shared" si="17"/>
        <v>4284.1499999999996</v>
      </c>
      <c r="M31" s="4" t="s">
        <v>39</v>
      </c>
    </row>
    <row r="32" spans="6:13" ht="57" thickBot="1" x14ac:dyDescent="0.3">
      <c r="F32" s="2" t="s">
        <v>11</v>
      </c>
      <c r="G32" s="6">
        <f t="shared" si="11"/>
        <v>18086.2</v>
      </c>
      <c r="H32" s="6">
        <v>2000</v>
      </c>
      <c r="I32" s="6">
        <f t="shared" ref="I32:L32" si="18">H32+H32*30%</f>
        <v>2600</v>
      </c>
      <c r="J32" s="6">
        <f t="shared" si="18"/>
        <v>3380</v>
      </c>
      <c r="K32" s="6">
        <f t="shared" si="18"/>
        <v>4394</v>
      </c>
      <c r="L32" s="6">
        <f t="shared" si="18"/>
        <v>5712.2</v>
      </c>
      <c r="M32" s="4" t="s">
        <v>40</v>
      </c>
    </row>
    <row r="33" spans="6:13" ht="45.75" thickBot="1" x14ac:dyDescent="0.3">
      <c r="F33" s="2" t="s">
        <v>4</v>
      </c>
      <c r="G33" s="6">
        <f>SUM(H33:L33)</f>
        <v>1989.482</v>
      </c>
      <c r="H33" s="6">
        <v>220</v>
      </c>
      <c r="I33" s="6">
        <f t="shared" ref="I33:L33" si="19">H33+H33*30%</f>
        <v>286</v>
      </c>
      <c r="J33" s="6">
        <f t="shared" si="19"/>
        <v>371.8</v>
      </c>
      <c r="K33" s="6">
        <f t="shared" si="19"/>
        <v>483.34000000000003</v>
      </c>
      <c r="L33" s="6">
        <f t="shared" si="19"/>
        <v>628.3420000000001</v>
      </c>
      <c r="M33" s="4" t="s">
        <v>41</v>
      </c>
    </row>
    <row r="34" spans="6:13" ht="68.25" thickBot="1" x14ac:dyDescent="0.3">
      <c r="F34" s="2" t="s">
        <v>4</v>
      </c>
      <c r="G34" s="6">
        <f t="shared" si="11"/>
        <v>4521.55</v>
      </c>
      <c r="H34" s="6">
        <v>500</v>
      </c>
      <c r="I34" s="6">
        <f t="shared" ref="I34:L34" si="20">H34+H34*30%</f>
        <v>650</v>
      </c>
      <c r="J34" s="6">
        <f t="shared" si="20"/>
        <v>845</v>
      </c>
      <c r="K34" s="6">
        <f t="shared" si="20"/>
        <v>1098.5</v>
      </c>
      <c r="L34" s="6">
        <f t="shared" si="20"/>
        <v>1428.05</v>
      </c>
      <c r="M34" s="5" t="s">
        <v>42</v>
      </c>
    </row>
    <row r="35" spans="6:13" ht="68.25" thickBot="1" x14ac:dyDescent="0.3">
      <c r="F35" s="2" t="s">
        <v>4</v>
      </c>
      <c r="G35" s="6">
        <f t="shared" si="11"/>
        <v>1808.6200000000001</v>
      </c>
      <c r="H35" s="6">
        <v>200</v>
      </c>
      <c r="I35" s="6">
        <f t="shared" ref="I35:L38" si="21">H35+H35*30%</f>
        <v>260</v>
      </c>
      <c r="J35" s="6">
        <f t="shared" si="21"/>
        <v>338</v>
      </c>
      <c r="K35" s="6">
        <f t="shared" si="21"/>
        <v>439.4</v>
      </c>
      <c r="L35" s="6">
        <f t="shared" si="21"/>
        <v>571.22</v>
      </c>
      <c r="M35" s="4" t="s">
        <v>43</v>
      </c>
    </row>
    <row r="36" spans="6:13" ht="68.25" thickBot="1" x14ac:dyDescent="0.3">
      <c r="F36" s="2" t="s">
        <v>4</v>
      </c>
      <c r="G36" s="6">
        <f t="shared" si="11"/>
        <v>1808.6200000000001</v>
      </c>
      <c r="H36" s="6">
        <v>200</v>
      </c>
      <c r="I36" s="6">
        <f t="shared" si="21"/>
        <v>260</v>
      </c>
      <c r="J36" s="6">
        <f t="shared" si="21"/>
        <v>338</v>
      </c>
      <c r="K36" s="6">
        <f t="shared" si="21"/>
        <v>439.4</v>
      </c>
      <c r="L36" s="6">
        <f t="shared" si="21"/>
        <v>571.22</v>
      </c>
      <c r="M36" s="5" t="s">
        <v>44</v>
      </c>
    </row>
    <row r="37" spans="6:13" ht="45.75" thickBot="1" x14ac:dyDescent="0.3">
      <c r="F37" s="2" t="s">
        <v>4</v>
      </c>
      <c r="G37" s="6">
        <f>SUM(H37:L37)</f>
        <v>4521.55</v>
      </c>
      <c r="H37" s="6">
        <v>500</v>
      </c>
      <c r="I37" s="6">
        <f t="shared" si="21"/>
        <v>650</v>
      </c>
      <c r="J37" s="6">
        <f t="shared" si="21"/>
        <v>845</v>
      </c>
      <c r="K37" s="6">
        <f t="shared" si="21"/>
        <v>1098.5</v>
      </c>
      <c r="L37" s="6">
        <f t="shared" si="21"/>
        <v>1428.05</v>
      </c>
      <c r="M37" s="5" t="s">
        <v>45</v>
      </c>
    </row>
    <row r="38" spans="6:13" ht="45.75" thickBot="1" x14ac:dyDescent="0.3">
      <c r="F38" s="2" t="s">
        <v>4</v>
      </c>
      <c r="G38" s="6">
        <f t="shared" si="11"/>
        <v>2712.93</v>
      </c>
      <c r="H38" s="6">
        <v>300</v>
      </c>
      <c r="I38" s="6">
        <f t="shared" si="21"/>
        <v>390</v>
      </c>
      <c r="J38" s="6">
        <f t="shared" si="21"/>
        <v>507</v>
      </c>
      <c r="K38" s="6">
        <f t="shared" si="21"/>
        <v>659.1</v>
      </c>
      <c r="L38" s="6">
        <f t="shared" si="21"/>
        <v>856.83</v>
      </c>
      <c r="M38" s="4" t="s">
        <v>46</v>
      </c>
    </row>
    <row r="39" spans="6:13" ht="15.75" thickBot="1" x14ac:dyDescent="0.3">
      <c r="F39" s="2"/>
      <c r="G39" s="6">
        <f>SUM(H39:L39)</f>
        <v>0</v>
      </c>
      <c r="H39" s="6"/>
      <c r="I39" s="6">
        <f t="shared" ref="I39" si="22">H39+H39*30%</f>
        <v>0</v>
      </c>
      <c r="J39" s="6"/>
      <c r="K39" s="6"/>
      <c r="L39" s="6"/>
      <c r="M39" s="3"/>
    </row>
    <row r="40" spans="6:13" ht="68.25" thickBot="1" x14ac:dyDescent="0.3">
      <c r="F40" s="2" t="s">
        <v>4</v>
      </c>
      <c r="G40" s="6">
        <f t="shared" si="11"/>
        <v>1808.6200000000001</v>
      </c>
      <c r="H40" s="6">
        <v>200</v>
      </c>
      <c r="I40" s="6">
        <f t="shared" ref="I40:L40" si="23">H40+H40*30%</f>
        <v>260</v>
      </c>
      <c r="J40" s="6">
        <f t="shared" si="23"/>
        <v>338</v>
      </c>
      <c r="K40" s="6">
        <f t="shared" si="23"/>
        <v>439.4</v>
      </c>
      <c r="L40" s="6">
        <f t="shared" si="23"/>
        <v>571.22</v>
      </c>
      <c r="M40" s="4" t="s">
        <v>47</v>
      </c>
    </row>
    <row r="41" spans="6:13" ht="68.25" thickBot="1" x14ac:dyDescent="0.3">
      <c r="F41" s="2" t="s">
        <v>4</v>
      </c>
      <c r="G41" s="6">
        <f t="shared" si="11"/>
        <v>18086.2</v>
      </c>
      <c r="H41" s="6">
        <v>2000</v>
      </c>
      <c r="I41" s="6">
        <f t="shared" ref="I41:L41" si="24">H41+H41*30%</f>
        <v>2600</v>
      </c>
      <c r="J41" s="6">
        <f t="shared" si="24"/>
        <v>3380</v>
      </c>
      <c r="K41" s="6">
        <f t="shared" si="24"/>
        <v>4394</v>
      </c>
      <c r="L41" s="6">
        <f t="shared" si="24"/>
        <v>5712.2</v>
      </c>
      <c r="M41" s="4" t="s">
        <v>48</v>
      </c>
    </row>
    <row r="42" spans="6:13" ht="45.75" thickBot="1" x14ac:dyDescent="0.3">
      <c r="F42" s="2" t="s">
        <v>4</v>
      </c>
      <c r="G42" s="6">
        <f t="shared" si="11"/>
        <v>1356.4649999999999</v>
      </c>
      <c r="H42" s="6">
        <v>150</v>
      </c>
      <c r="I42" s="6">
        <f t="shared" ref="I42:L42" si="25">H42+H42*30%</f>
        <v>195</v>
      </c>
      <c r="J42" s="6">
        <f t="shared" si="25"/>
        <v>253.5</v>
      </c>
      <c r="K42" s="6">
        <f t="shared" si="25"/>
        <v>329.55</v>
      </c>
      <c r="L42" s="6">
        <f t="shared" si="25"/>
        <v>428.41500000000002</v>
      </c>
      <c r="M42" s="4" t="s">
        <v>49</v>
      </c>
    </row>
    <row r="43" spans="6:13" ht="45.75" thickBot="1" x14ac:dyDescent="0.3">
      <c r="F43" s="2" t="s">
        <v>4</v>
      </c>
      <c r="G43" s="6">
        <f>SUM(H43:L43)</f>
        <v>5425.86</v>
      </c>
      <c r="H43" s="6">
        <v>600</v>
      </c>
      <c r="I43" s="6">
        <f t="shared" ref="I43:L44" si="26">H43+H43*30%</f>
        <v>780</v>
      </c>
      <c r="J43" s="6">
        <f t="shared" si="26"/>
        <v>1014</v>
      </c>
      <c r="K43" s="6">
        <f t="shared" si="26"/>
        <v>1318.2</v>
      </c>
      <c r="L43" s="6">
        <f t="shared" si="26"/>
        <v>1713.66</v>
      </c>
      <c r="M43" s="4" t="s">
        <v>50</v>
      </c>
    </row>
    <row r="44" spans="6:13" ht="57" thickBot="1" x14ac:dyDescent="0.3">
      <c r="F44" s="2" t="s">
        <v>4</v>
      </c>
      <c r="G44" s="6">
        <f t="shared" si="11"/>
        <v>1808.6200000000001</v>
      </c>
      <c r="H44" s="6">
        <v>200</v>
      </c>
      <c r="I44" s="6">
        <f t="shared" si="26"/>
        <v>260</v>
      </c>
      <c r="J44" s="6">
        <f t="shared" si="26"/>
        <v>338</v>
      </c>
      <c r="K44" s="6">
        <f t="shared" si="26"/>
        <v>439.4</v>
      </c>
      <c r="L44" s="6">
        <f t="shared" si="26"/>
        <v>571.22</v>
      </c>
      <c r="M44" s="4" t="s">
        <v>51</v>
      </c>
    </row>
    <row r="45" spans="6:13" ht="190.5" customHeight="1" x14ac:dyDescent="0.25">
      <c r="F45" s="19" t="s">
        <v>4</v>
      </c>
      <c r="G45" s="21">
        <f>SUM(H45:L48)</f>
        <v>74416</v>
      </c>
      <c r="H45" s="21">
        <v>10000</v>
      </c>
      <c r="I45" s="21">
        <f>H45+H45*20%</f>
        <v>12000</v>
      </c>
      <c r="J45" s="21">
        <f t="shared" ref="J45:L45" si="27">I45+I45*20%</f>
        <v>14400</v>
      </c>
      <c r="K45" s="21">
        <f t="shared" si="27"/>
        <v>17280</v>
      </c>
      <c r="L45" s="21">
        <f t="shared" si="27"/>
        <v>20736</v>
      </c>
      <c r="M45" s="23" t="s">
        <v>52</v>
      </c>
    </row>
    <row r="46" spans="6:13" x14ac:dyDescent="0.25">
      <c r="F46" s="25"/>
      <c r="G46" s="25"/>
      <c r="H46" s="26"/>
      <c r="I46" s="26"/>
      <c r="J46" s="26"/>
      <c r="K46" s="26"/>
      <c r="L46" s="26"/>
      <c r="M46" s="27"/>
    </row>
    <row r="47" spans="6:13" x14ac:dyDescent="0.25">
      <c r="F47" s="25"/>
      <c r="G47" s="25"/>
      <c r="H47" s="26"/>
      <c r="I47" s="26"/>
      <c r="J47" s="26"/>
      <c r="K47" s="26"/>
      <c r="L47" s="26"/>
      <c r="M47" s="27"/>
    </row>
    <row r="48" spans="6:13" ht="15.75" thickBot="1" x14ac:dyDescent="0.3">
      <c r="F48" s="20"/>
      <c r="G48" s="20"/>
      <c r="H48" s="22"/>
      <c r="I48" s="22"/>
      <c r="J48" s="22"/>
      <c r="K48" s="22"/>
      <c r="L48" s="22"/>
      <c r="M48" s="24"/>
    </row>
    <row r="49" spans="6:13" ht="15.75" thickBot="1" x14ac:dyDescent="0.3">
      <c r="F49" s="2"/>
      <c r="G49" s="3"/>
      <c r="H49" s="6"/>
      <c r="I49" s="6"/>
      <c r="J49" s="6"/>
      <c r="K49" s="6"/>
      <c r="L49" s="6"/>
      <c r="M49" s="3"/>
    </row>
    <row r="50" spans="6:13" ht="45.75" thickBot="1" x14ac:dyDescent="0.3">
      <c r="F50" s="2" t="s">
        <v>4</v>
      </c>
      <c r="G50" s="6">
        <f>SUM(H50:L50)</f>
        <v>223.24800000000002</v>
      </c>
      <c r="H50" s="6">
        <v>30</v>
      </c>
      <c r="I50" s="6">
        <f>H50+H50*20%</f>
        <v>36</v>
      </c>
      <c r="J50" s="6">
        <f t="shared" ref="J50:L50" si="28">I50+I50*20%</f>
        <v>43.2</v>
      </c>
      <c r="K50" s="6">
        <f t="shared" si="28"/>
        <v>51.84</v>
      </c>
      <c r="L50" s="6">
        <f t="shared" si="28"/>
        <v>62.208000000000006</v>
      </c>
      <c r="M50" s="4" t="s">
        <v>53</v>
      </c>
    </row>
    <row r="51" spans="6:13" ht="79.5" thickBot="1" x14ac:dyDescent="0.3">
      <c r="F51" s="2" t="s">
        <v>4</v>
      </c>
      <c r="G51" s="6">
        <f t="shared" ref="G51:G55" si="29">SUM(H51:L51)</f>
        <v>1116.24</v>
      </c>
      <c r="H51" s="6">
        <v>150</v>
      </c>
      <c r="I51" s="6">
        <f t="shared" ref="I51:L53" si="30">H51+H51*20%</f>
        <v>180</v>
      </c>
      <c r="J51" s="6">
        <f t="shared" si="30"/>
        <v>216</v>
      </c>
      <c r="K51" s="6">
        <f t="shared" si="30"/>
        <v>259.2</v>
      </c>
      <c r="L51" s="6">
        <f t="shared" si="30"/>
        <v>311.03999999999996</v>
      </c>
      <c r="M51" s="4" t="s">
        <v>54</v>
      </c>
    </row>
    <row r="52" spans="6:13" ht="68.25" thickBot="1" x14ac:dyDescent="0.3">
      <c r="F52" s="2" t="s">
        <v>4</v>
      </c>
      <c r="G52" s="6">
        <f t="shared" si="29"/>
        <v>1488.32</v>
      </c>
      <c r="H52" s="6">
        <v>200</v>
      </c>
      <c r="I52" s="6">
        <f t="shared" si="30"/>
        <v>240</v>
      </c>
      <c r="J52" s="6">
        <f t="shared" si="30"/>
        <v>288</v>
      </c>
      <c r="K52" s="6">
        <f t="shared" si="30"/>
        <v>345.6</v>
      </c>
      <c r="L52" s="6">
        <f t="shared" si="30"/>
        <v>414.72</v>
      </c>
      <c r="M52" s="4" t="s">
        <v>55</v>
      </c>
    </row>
    <row r="53" spans="6:13" ht="45.75" thickBot="1" x14ac:dyDescent="0.3">
      <c r="F53" s="2" t="s">
        <v>4</v>
      </c>
      <c r="G53" s="6">
        <f t="shared" si="29"/>
        <v>372.08</v>
      </c>
      <c r="H53" s="6">
        <v>50</v>
      </c>
      <c r="I53" s="6">
        <f t="shared" si="30"/>
        <v>60</v>
      </c>
      <c r="J53" s="6">
        <f t="shared" si="30"/>
        <v>72</v>
      </c>
      <c r="K53" s="6">
        <f t="shared" si="30"/>
        <v>86.4</v>
      </c>
      <c r="L53" s="6">
        <f t="shared" si="30"/>
        <v>103.68</v>
      </c>
      <c r="M53" s="4" t="s">
        <v>56</v>
      </c>
    </row>
    <row r="54" spans="6:13" ht="45.75" thickBot="1" x14ac:dyDescent="0.3">
      <c r="F54" s="2" t="s">
        <v>4</v>
      </c>
      <c r="G54" s="6">
        <f t="shared" si="29"/>
        <v>67.231999999999999</v>
      </c>
      <c r="H54" s="6">
        <v>20</v>
      </c>
      <c r="I54" s="6">
        <f>H54-H54*20%</f>
        <v>16</v>
      </c>
      <c r="J54" s="6">
        <f t="shared" ref="J54:L54" si="31">I54-I54*20%</f>
        <v>12.8</v>
      </c>
      <c r="K54" s="6">
        <f t="shared" si="31"/>
        <v>10.24</v>
      </c>
      <c r="L54" s="6">
        <f t="shared" si="31"/>
        <v>8.1920000000000002</v>
      </c>
      <c r="M54" s="4" t="s">
        <v>57</v>
      </c>
    </row>
    <row r="55" spans="6:13" ht="15.75" thickBot="1" x14ac:dyDescent="0.3">
      <c r="F55" s="2"/>
      <c r="G55" s="6">
        <f t="shared" si="29"/>
        <v>0</v>
      </c>
      <c r="H55" s="6"/>
      <c r="I55" s="6"/>
      <c r="J55" s="6"/>
      <c r="K55" s="6"/>
      <c r="L55" s="6"/>
      <c r="M55" s="3"/>
    </row>
    <row r="56" spans="6:13" ht="68.25" thickBot="1" x14ac:dyDescent="0.3">
      <c r="F56" s="2" t="s">
        <v>12</v>
      </c>
      <c r="G56" s="6">
        <f t="shared" ref="G56:G57" si="32">SUM(H56:L56)</f>
        <v>119.85</v>
      </c>
      <c r="H56" s="6">
        <v>15</v>
      </c>
      <c r="I56" s="6">
        <f>H56+H56*30%</f>
        <v>19.5</v>
      </c>
      <c r="J56" s="6">
        <f t="shared" ref="J56" si="33">I56+I56*30%</f>
        <v>25.35</v>
      </c>
      <c r="K56" s="6">
        <v>30</v>
      </c>
      <c r="L56" s="6">
        <v>30</v>
      </c>
      <c r="M56" s="4" t="s">
        <v>58</v>
      </c>
    </row>
    <row r="57" spans="6:13" ht="57" thickBot="1" x14ac:dyDescent="0.3">
      <c r="F57" s="2" t="s">
        <v>13</v>
      </c>
      <c r="G57" s="6">
        <f t="shared" si="32"/>
        <v>168.488</v>
      </c>
      <c r="H57" s="6">
        <v>20</v>
      </c>
      <c r="I57" s="6">
        <f>H57+H57*20%</f>
        <v>24</v>
      </c>
      <c r="J57" s="6">
        <f t="shared" ref="J57:L57" si="34">I57+I57*30%</f>
        <v>31.2</v>
      </c>
      <c r="K57" s="6">
        <f t="shared" si="34"/>
        <v>40.56</v>
      </c>
      <c r="L57" s="6">
        <f t="shared" si="34"/>
        <v>52.728000000000002</v>
      </c>
      <c r="M57" s="4" t="s">
        <v>59</v>
      </c>
    </row>
    <row r="58" spans="6:13" ht="57" thickBot="1" x14ac:dyDescent="0.3">
      <c r="F58" s="2" t="s">
        <v>14</v>
      </c>
      <c r="G58" s="6">
        <f>SUM(H58:L58)</f>
        <v>244.20399999999998</v>
      </c>
      <c r="H58" s="6">
        <v>40</v>
      </c>
      <c r="I58" s="6">
        <f>H58+H58*10%</f>
        <v>44</v>
      </c>
      <c r="J58" s="6">
        <f t="shared" ref="J58:L58" si="35">I58+I58*10%</f>
        <v>48.4</v>
      </c>
      <c r="K58" s="6">
        <f t="shared" si="35"/>
        <v>53.239999999999995</v>
      </c>
      <c r="L58" s="6">
        <f t="shared" si="35"/>
        <v>58.563999999999993</v>
      </c>
      <c r="M58" s="4" t="s">
        <v>60</v>
      </c>
    </row>
  </sheetData>
  <mergeCells count="20">
    <mergeCell ref="K45:K48"/>
    <mergeCell ref="L45:L48"/>
    <mergeCell ref="M45:M48"/>
    <mergeCell ref="F45:F48"/>
    <mergeCell ref="G45:G48"/>
    <mergeCell ref="H45:H48"/>
    <mergeCell ref="I45:I48"/>
    <mergeCell ref="J45:J48"/>
    <mergeCell ref="F2:F4"/>
    <mergeCell ref="G2:L2"/>
    <mergeCell ref="G3:G4"/>
    <mergeCell ref="M2:M4"/>
    <mergeCell ref="F19:F20"/>
    <mergeCell ref="G19:G20"/>
    <mergeCell ref="H19:H20"/>
    <mergeCell ref="I19:I20"/>
    <mergeCell ref="J19:J20"/>
    <mergeCell ref="K19:K20"/>
    <mergeCell ref="L19:L20"/>
    <mergeCell ref="M19:M20"/>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7"/>
  <sheetViews>
    <sheetView topLeftCell="A52" workbookViewId="0">
      <selection activeCell="B58" sqref="B58"/>
    </sheetView>
  </sheetViews>
  <sheetFormatPr defaultRowHeight="99.95" customHeight="1" x14ac:dyDescent="0.25"/>
  <cols>
    <col min="1" max="1" width="16.140625" style="7" customWidth="1"/>
    <col min="2" max="2" width="11.28515625" style="7" customWidth="1"/>
    <col min="3" max="3" width="6.85546875" style="7" customWidth="1"/>
    <col min="4" max="4" width="6.5703125" style="7" customWidth="1"/>
    <col min="5" max="5" width="6.85546875" style="7" customWidth="1"/>
    <col min="6" max="6" width="6.42578125" style="7" customWidth="1"/>
    <col min="7" max="7" width="7.42578125" style="7" customWidth="1"/>
    <col min="8" max="8" width="6.42578125" style="7" customWidth="1"/>
    <col min="9" max="9" width="36.42578125" style="7" customWidth="1"/>
    <col min="10" max="10" width="24.140625" style="7" customWidth="1"/>
    <col min="11" max="11" width="15.42578125" style="7" customWidth="1"/>
    <col min="12" max="12" width="13.28515625" style="7" customWidth="1"/>
    <col min="13" max="14" width="4.7109375" style="7" customWidth="1"/>
    <col min="15" max="15" width="4.5703125" style="7" customWidth="1"/>
    <col min="16" max="16" width="4" style="7" customWidth="1"/>
    <col min="17" max="17" width="4.28515625" style="7" customWidth="1"/>
    <col min="18" max="16384" width="9.140625" style="7"/>
  </cols>
  <sheetData>
    <row r="1" spans="1:17" ht="27" customHeight="1" x14ac:dyDescent="0.25"/>
    <row r="2" spans="1:17" ht="57" customHeight="1" x14ac:dyDescent="0.25">
      <c r="J2" s="35" t="s">
        <v>89</v>
      </c>
      <c r="K2" s="36"/>
      <c r="L2" s="36"/>
      <c r="M2" s="36"/>
      <c r="N2" s="36"/>
      <c r="O2" s="36"/>
      <c r="P2" s="36"/>
      <c r="Q2" s="36"/>
    </row>
    <row r="3" spans="1:17" ht="71.25" customHeight="1" x14ac:dyDescent="0.25">
      <c r="A3" s="39" t="s">
        <v>90</v>
      </c>
      <c r="B3" s="40"/>
      <c r="C3" s="40"/>
      <c r="D3" s="40"/>
      <c r="E3" s="40"/>
      <c r="F3" s="40"/>
      <c r="G3" s="40"/>
      <c r="H3" s="40"/>
      <c r="I3" s="40"/>
      <c r="J3" s="40"/>
      <c r="K3" s="40"/>
      <c r="L3" s="40"/>
      <c r="M3" s="40"/>
      <c r="N3" s="40"/>
      <c r="O3" s="40"/>
      <c r="P3" s="40"/>
      <c r="Q3" s="40"/>
    </row>
    <row r="4" spans="1:17" ht="33" customHeight="1" x14ac:dyDescent="0.25">
      <c r="A4" s="29" t="s">
        <v>61</v>
      </c>
      <c r="B4" s="29" t="s">
        <v>62</v>
      </c>
      <c r="C4" s="29" t="s">
        <v>1</v>
      </c>
      <c r="D4" s="29"/>
      <c r="E4" s="29"/>
      <c r="F4" s="29"/>
      <c r="G4" s="29"/>
      <c r="H4" s="29"/>
      <c r="I4" s="29" t="s">
        <v>15</v>
      </c>
      <c r="J4" s="29" t="s">
        <v>63</v>
      </c>
      <c r="K4" s="29" t="s">
        <v>88</v>
      </c>
      <c r="L4" s="28" t="s">
        <v>64</v>
      </c>
      <c r="M4" s="29" t="s">
        <v>65</v>
      </c>
      <c r="N4" s="29"/>
      <c r="O4" s="29"/>
      <c r="P4" s="29"/>
      <c r="Q4" s="29"/>
    </row>
    <row r="5" spans="1:17" ht="99.75" hidden="1" customHeight="1" thickBot="1" x14ac:dyDescent="0.3">
      <c r="A5" s="29"/>
      <c r="B5" s="29"/>
      <c r="C5" s="28" t="s">
        <v>2</v>
      </c>
      <c r="D5" s="29" t="s">
        <v>3</v>
      </c>
      <c r="E5" s="29"/>
      <c r="F5" s="29"/>
      <c r="G5" s="29"/>
      <c r="H5" s="29"/>
      <c r="I5" s="29"/>
      <c r="J5" s="29"/>
      <c r="K5" s="29"/>
      <c r="L5" s="28"/>
      <c r="M5" s="29"/>
      <c r="N5" s="29"/>
      <c r="O5" s="29"/>
      <c r="P5" s="29"/>
      <c r="Q5" s="29"/>
    </row>
    <row r="6" spans="1:17" ht="83.25" customHeight="1" x14ac:dyDescent="0.25">
      <c r="A6" s="29"/>
      <c r="B6" s="29"/>
      <c r="C6" s="28"/>
      <c r="D6" s="8">
        <v>2021</v>
      </c>
      <c r="E6" s="8">
        <v>2022</v>
      </c>
      <c r="F6" s="8">
        <v>2023</v>
      </c>
      <c r="G6" s="8">
        <v>2024</v>
      </c>
      <c r="H6" s="8">
        <v>2025</v>
      </c>
      <c r="I6" s="29"/>
      <c r="J6" s="29"/>
      <c r="K6" s="29"/>
      <c r="L6" s="28"/>
      <c r="M6" s="8">
        <v>2021</v>
      </c>
      <c r="N6" s="8">
        <v>2022</v>
      </c>
      <c r="O6" s="8">
        <v>2023</v>
      </c>
      <c r="P6" s="8">
        <v>2024</v>
      </c>
      <c r="Q6" s="8">
        <v>2025</v>
      </c>
    </row>
    <row r="7" spans="1:17" ht="99.95" customHeight="1" x14ac:dyDescent="0.25">
      <c r="A7" s="30" t="s">
        <v>66</v>
      </c>
      <c r="B7" s="9" t="s">
        <v>4</v>
      </c>
      <c r="C7" s="10">
        <v>800</v>
      </c>
      <c r="D7" s="10">
        <v>120</v>
      </c>
      <c r="E7" s="10">
        <v>140</v>
      </c>
      <c r="F7" s="10">
        <v>160</v>
      </c>
      <c r="G7" s="10">
        <v>180</v>
      </c>
      <c r="H7" s="10">
        <v>200</v>
      </c>
      <c r="I7" s="11" t="s">
        <v>16</v>
      </c>
      <c r="J7" s="11" t="s">
        <v>67</v>
      </c>
      <c r="K7" s="9" t="s">
        <v>87</v>
      </c>
      <c r="L7" s="29" t="s">
        <v>68</v>
      </c>
      <c r="M7" s="29"/>
      <c r="N7" s="29"/>
      <c r="O7" s="29"/>
      <c r="P7" s="29"/>
      <c r="Q7" s="29"/>
    </row>
    <row r="8" spans="1:17" ht="116.25" customHeight="1" x14ac:dyDescent="0.25">
      <c r="A8" s="30"/>
      <c r="B8" s="9" t="s">
        <v>4</v>
      </c>
      <c r="C8" s="10">
        <v>2232</v>
      </c>
      <c r="D8" s="10">
        <v>300</v>
      </c>
      <c r="E8" s="10">
        <v>360</v>
      </c>
      <c r="F8" s="10">
        <v>432</v>
      </c>
      <c r="G8" s="10">
        <v>518</v>
      </c>
      <c r="H8" s="10">
        <v>622</v>
      </c>
      <c r="I8" s="11" t="s">
        <v>17</v>
      </c>
      <c r="J8" s="11" t="s">
        <v>69</v>
      </c>
      <c r="K8" s="9" t="s">
        <v>87</v>
      </c>
      <c r="L8" s="29" t="s">
        <v>68</v>
      </c>
      <c r="M8" s="29"/>
      <c r="N8" s="29"/>
      <c r="O8" s="29"/>
      <c r="P8" s="29"/>
      <c r="Q8" s="29"/>
    </row>
    <row r="9" spans="1:17" ht="180" customHeight="1" x14ac:dyDescent="0.25">
      <c r="A9" s="30"/>
      <c r="B9" s="9" t="s">
        <v>4</v>
      </c>
      <c r="C9" s="10">
        <v>4522</v>
      </c>
      <c r="D9" s="10">
        <v>500</v>
      </c>
      <c r="E9" s="10">
        <v>650</v>
      </c>
      <c r="F9" s="10">
        <v>845</v>
      </c>
      <c r="G9" s="10">
        <v>1099</v>
      </c>
      <c r="H9" s="10">
        <v>1428</v>
      </c>
      <c r="I9" s="11" t="s">
        <v>18</v>
      </c>
      <c r="J9" s="11" t="s">
        <v>70</v>
      </c>
      <c r="K9" s="9" t="s">
        <v>87</v>
      </c>
      <c r="L9" s="29" t="s">
        <v>68</v>
      </c>
      <c r="M9" s="29"/>
      <c r="N9" s="29"/>
      <c r="O9" s="29"/>
      <c r="P9" s="29"/>
      <c r="Q9" s="29"/>
    </row>
    <row r="10" spans="1:17" ht="111.75" customHeight="1" x14ac:dyDescent="0.25">
      <c r="A10" s="30"/>
      <c r="B10" s="9" t="s">
        <v>4</v>
      </c>
      <c r="C10" s="10">
        <v>904</v>
      </c>
      <c r="D10" s="10">
        <v>100</v>
      </c>
      <c r="E10" s="10">
        <v>130</v>
      </c>
      <c r="F10" s="10">
        <v>169</v>
      </c>
      <c r="G10" s="10">
        <v>220</v>
      </c>
      <c r="H10" s="10">
        <v>286</v>
      </c>
      <c r="I10" s="11" t="s">
        <v>19</v>
      </c>
      <c r="J10" s="11" t="s">
        <v>70</v>
      </c>
      <c r="K10" s="9" t="s">
        <v>87</v>
      </c>
      <c r="L10" s="29" t="s">
        <v>68</v>
      </c>
      <c r="M10" s="29"/>
      <c r="N10" s="29"/>
      <c r="O10" s="29"/>
      <c r="P10" s="29"/>
      <c r="Q10" s="29"/>
    </row>
    <row r="11" spans="1:17" ht="112.5" customHeight="1" x14ac:dyDescent="0.25">
      <c r="A11" s="30"/>
      <c r="B11" s="9" t="s">
        <v>5</v>
      </c>
      <c r="C11" s="10">
        <v>25</v>
      </c>
      <c r="D11" s="10">
        <v>4</v>
      </c>
      <c r="E11" s="10">
        <v>4</v>
      </c>
      <c r="F11" s="10">
        <v>5</v>
      </c>
      <c r="G11" s="10">
        <v>5</v>
      </c>
      <c r="H11" s="10">
        <v>7</v>
      </c>
      <c r="I11" s="11" t="s">
        <v>20</v>
      </c>
      <c r="J11" s="11" t="s">
        <v>71</v>
      </c>
      <c r="K11" s="9" t="s">
        <v>87</v>
      </c>
      <c r="L11" s="29" t="s">
        <v>68</v>
      </c>
      <c r="M11" s="29"/>
      <c r="N11" s="29"/>
      <c r="O11" s="29"/>
      <c r="P11" s="29"/>
      <c r="Q11" s="29"/>
    </row>
    <row r="12" spans="1:17" ht="99.95" customHeight="1" x14ac:dyDescent="0.25">
      <c r="A12" s="30"/>
      <c r="B12" s="9" t="s">
        <v>4</v>
      </c>
      <c r="C12" s="10">
        <v>90431</v>
      </c>
      <c r="D12" s="10">
        <v>10000</v>
      </c>
      <c r="E12" s="10">
        <v>13000</v>
      </c>
      <c r="F12" s="10">
        <v>16900</v>
      </c>
      <c r="G12" s="10">
        <v>21970</v>
      </c>
      <c r="H12" s="10">
        <v>28561</v>
      </c>
      <c r="I12" s="11" t="s">
        <v>21</v>
      </c>
      <c r="J12" s="11" t="s">
        <v>72</v>
      </c>
      <c r="K12" s="9" t="s">
        <v>87</v>
      </c>
      <c r="L12" s="29" t="s">
        <v>68</v>
      </c>
      <c r="M12" s="29"/>
      <c r="N12" s="29"/>
      <c r="O12" s="29"/>
      <c r="P12" s="29"/>
      <c r="Q12" s="29"/>
    </row>
    <row r="13" spans="1:17" ht="99.95" customHeight="1" x14ac:dyDescent="0.25">
      <c r="A13" s="30"/>
      <c r="B13" s="9" t="s">
        <v>4</v>
      </c>
      <c r="C13" s="10">
        <v>1809</v>
      </c>
      <c r="D13" s="10">
        <v>200</v>
      </c>
      <c r="E13" s="10">
        <v>260</v>
      </c>
      <c r="F13" s="10">
        <v>338</v>
      </c>
      <c r="G13" s="10">
        <v>439</v>
      </c>
      <c r="H13" s="10">
        <v>571</v>
      </c>
      <c r="I13" s="11" t="s">
        <v>22</v>
      </c>
      <c r="J13" s="11" t="s">
        <v>73</v>
      </c>
      <c r="K13" s="9" t="s">
        <v>87</v>
      </c>
      <c r="L13" s="29" t="s">
        <v>68</v>
      </c>
      <c r="M13" s="29"/>
      <c r="N13" s="29"/>
      <c r="O13" s="29"/>
      <c r="P13" s="29"/>
      <c r="Q13" s="29"/>
    </row>
    <row r="14" spans="1:17" ht="99.95" customHeight="1" x14ac:dyDescent="0.25">
      <c r="A14" s="30" t="s">
        <v>74</v>
      </c>
      <c r="B14" s="9" t="s">
        <v>4</v>
      </c>
      <c r="C14" s="10">
        <v>1356</v>
      </c>
      <c r="D14" s="10">
        <v>150</v>
      </c>
      <c r="E14" s="10">
        <v>195</v>
      </c>
      <c r="F14" s="10">
        <v>254</v>
      </c>
      <c r="G14" s="10">
        <v>330</v>
      </c>
      <c r="H14" s="10">
        <v>428</v>
      </c>
      <c r="I14" s="11" t="s">
        <v>23</v>
      </c>
      <c r="J14" s="11" t="s">
        <v>73</v>
      </c>
      <c r="K14" s="9" t="s">
        <v>87</v>
      </c>
      <c r="L14" s="29" t="s">
        <v>68</v>
      </c>
      <c r="M14" s="29"/>
      <c r="N14" s="29"/>
      <c r="O14" s="29"/>
      <c r="P14" s="29"/>
      <c r="Q14" s="29"/>
    </row>
    <row r="15" spans="1:17" ht="143.25" customHeight="1" x14ac:dyDescent="0.25">
      <c r="A15" s="30"/>
      <c r="B15" s="9" t="s">
        <v>4</v>
      </c>
      <c r="C15" s="10">
        <v>904</v>
      </c>
      <c r="D15" s="10">
        <v>100</v>
      </c>
      <c r="E15" s="10">
        <v>130</v>
      </c>
      <c r="F15" s="10">
        <v>169</v>
      </c>
      <c r="G15" s="10">
        <v>220</v>
      </c>
      <c r="H15" s="10">
        <v>286</v>
      </c>
      <c r="I15" s="11" t="s">
        <v>24</v>
      </c>
      <c r="J15" s="11" t="s">
        <v>75</v>
      </c>
      <c r="K15" s="9" t="s">
        <v>87</v>
      </c>
      <c r="L15" s="29" t="s">
        <v>68</v>
      </c>
      <c r="M15" s="29"/>
      <c r="N15" s="29"/>
      <c r="O15" s="29"/>
      <c r="P15" s="29"/>
      <c r="Q15" s="29"/>
    </row>
    <row r="16" spans="1:17" ht="112.5" customHeight="1" x14ac:dyDescent="0.25">
      <c r="A16" s="30"/>
      <c r="B16" s="9" t="s">
        <v>4</v>
      </c>
      <c r="C16" s="10">
        <v>2713</v>
      </c>
      <c r="D16" s="10">
        <v>300</v>
      </c>
      <c r="E16" s="10">
        <v>390</v>
      </c>
      <c r="F16" s="10">
        <v>507</v>
      </c>
      <c r="G16" s="10">
        <v>659</v>
      </c>
      <c r="H16" s="10">
        <v>857</v>
      </c>
      <c r="I16" s="11" t="s">
        <v>25</v>
      </c>
      <c r="J16" s="11" t="s">
        <v>70</v>
      </c>
      <c r="K16" s="9" t="s">
        <v>87</v>
      </c>
      <c r="L16" s="29" t="s">
        <v>68</v>
      </c>
      <c r="M16" s="29"/>
      <c r="N16" s="29"/>
      <c r="O16" s="29"/>
      <c r="P16" s="29"/>
      <c r="Q16" s="29"/>
    </row>
    <row r="17" spans="1:17" ht="99.95" customHeight="1" x14ac:dyDescent="0.25">
      <c r="A17" s="30"/>
      <c r="B17" s="9" t="s">
        <v>4</v>
      </c>
      <c r="C17" s="10">
        <v>4522</v>
      </c>
      <c r="D17" s="10">
        <v>500</v>
      </c>
      <c r="E17" s="10">
        <v>650</v>
      </c>
      <c r="F17" s="10">
        <v>845</v>
      </c>
      <c r="G17" s="10">
        <v>1099</v>
      </c>
      <c r="H17" s="10">
        <v>1428</v>
      </c>
      <c r="I17" s="11" t="s">
        <v>26</v>
      </c>
      <c r="J17" s="11" t="s">
        <v>76</v>
      </c>
      <c r="K17" s="9" t="s">
        <v>87</v>
      </c>
      <c r="L17" s="29" t="s">
        <v>68</v>
      </c>
      <c r="M17" s="29"/>
      <c r="N17" s="29"/>
      <c r="O17" s="29"/>
      <c r="P17" s="29"/>
      <c r="Q17" s="29"/>
    </row>
    <row r="18" spans="1:17" ht="99.95" customHeight="1" x14ac:dyDescent="0.25">
      <c r="A18" s="30"/>
      <c r="B18" s="9" t="s">
        <v>4</v>
      </c>
      <c r="C18" s="10">
        <v>1809</v>
      </c>
      <c r="D18" s="10">
        <v>200</v>
      </c>
      <c r="E18" s="10">
        <v>260</v>
      </c>
      <c r="F18" s="10">
        <v>338</v>
      </c>
      <c r="G18" s="10">
        <v>439</v>
      </c>
      <c r="H18" s="10">
        <v>571</v>
      </c>
      <c r="I18" s="12" t="s">
        <v>27</v>
      </c>
      <c r="J18" s="11" t="s">
        <v>73</v>
      </c>
      <c r="K18" s="9" t="s">
        <v>87</v>
      </c>
      <c r="L18" s="29" t="s">
        <v>68</v>
      </c>
      <c r="M18" s="29"/>
      <c r="N18" s="29"/>
      <c r="O18" s="29"/>
      <c r="P18" s="29"/>
      <c r="Q18" s="29"/>
    </row>
    <row r="19" spans="1:17" ht="99.95" customHeight="1" x14ac:dyDescent="0.25">
      <c r="A19" s="30"/>
      <c r="B19" s="9" t="s">
        <v>4</v>
      </c>
      <c r="C19" s="10">
        <v>723</v>
      </c>
      <c r="D19" s="10">
        <v>80</v>
      </c>
      <c r="E19" s="10">
        <v>104</v>
      </c>
      <c r="F19" s="10">
        <v>135</v>
      </c>
      <c r="G19" s="10">
        <v>176</v>
      </c>
      <c r="H19" s="10">
        <v>228</v>
      </c>
      <c r="I19" s="11" t="s">
        <v>28</v>
      </c>
      <c r="J19" s="11" t="s">
        <v>73</v>
      </c>
      <c r="K19" s="9" t="s">
        <v>87</v>
      </c>
      <c r="L19" s="29" t="s">
        <v>68</v>
      </c>
      <c r="M19" s="29"/>
      <c r="N19" s="29"/>
      <c r="O19" s="29"/>
      <c r="P19" s="29"/>
      <c r="Q19" s="29"/>
    </row>
    <row r="20" spans="1:17" ht="71.25" customHeight="1" x14ac:dyDescent="0.25">
      <c r="A20" s="30"/>
      <c r="B20" s="31" t="s">
        <v>4</v>
      </c>
      <c r="C20" s="34">
        <v>181</v>
      </c>
      <c r="D20" s="34">
        <v>20</v>
      </c>
      <c r="E20" s="34">
        <v>26</v>
      </c>
      <c r="F20" s="34">
        <v>34</v>
      </c>
      <c r="G20" s="34">
        <v>44</v>
      </c>
      <c r="H20" s="34">
        <v>57</v>
      </c>
      <c r="I20" s="32" t="s">
        <v>29</v>
      </c>
      <c r="J20" s="32" t="s">
        <v>77</v>
      </c>
      <c r="K20" s="31" t="s">
        <v>87</v>
      </c>
      <c r="L20" s="29" t="s">
        <v>68</v>
      </c>
      <c r="M20" s="29"/>
      <c r="N20" s="29"/>
      <c r="O20" s="29"/>
      <c r="P20" s="29"/>
      <c r="Q20" s="29"/>
    </row>
    <row r="21" spans="1:17" ht="10.5" hidden="1" customHeight="1" x14ac:dyDescent="0.25">
      <c r="A21" s="30"/>
      <c r="B21" s="31"/>
      <c r="C21" s="34"/>
      <c r="D21" s="34"/>
      <c r="E21" s="34"/>
      <c r="F21" s="34"/>
      <c r="G21" s="34"/>
      <c r="H21" s="34"/>
      <c r="I21" s="32"/>
      <c r="J21" s="32"/>
      <c r="K21" s="33"/>
      <c r="L21" s="29"/>
      <c r="M21" s="29"/>
      <c r="N21" s="29"/>
      <c r="O21" s="29"/>
      <c r="P21" s="29"/>
      <c r="Q21" s="29"/>
    </row>
    <row r="22" spans="1:17" ht="0.75" hidden="1" customHeight="1" x14ac:dyDescent="0.25">
      <c r="A22" s="30"/>
      <c r="B22" s="31"/>
      <c r="C22" s="34"/>
      <c r="D22" s="34"/>
      <c r="E22" s="34"/>
      <c r="F22" s="34"/>
      <c r="G22" s="34"/>
      <c r="H22" s="34"/>
      <c r="I22" s="32"/>
      <c r="J22" s="32"/>
      <c r="K22" s="33"/>
      <c r="L22" s="29"/>
      <c r="M22" s="29"/>
      <c r="N22" s="29"/>
      <c r="O22" s="29"/>
      <c r="P22" s="29"/>
      <c r="Q22" s="29"/>
    </row>
    <row r="23" spans="1:17" ht="110.25" customHeight="1" x14ac:dyDescent="0.25">
      <c r="A23" s="30" t="s">
        <v>78</v>
      </c>
      <c r="B23" s="9" t="s">
        <v>4</v>
      </c>
      <c r="C23" s="10">
        <v>45216</v>
      </c>
      <c r="D23" s="10">
        <v>5000</v>
      </c>
      <c r="E23" s="10">
        <v>6500</v>
      </c>
      <c r="F23" s="10">
        <v>8450</v>
      </c>
      <c r="G23" s="10">
        <v>10985</v>
      </c>
      <c r="H23" s="10">
        <v>14281</v>
      </c>
      <c r="I23" s="11" t="s">
        <v>86</v>
      </c>
      <c r="J23" s="11" t="s">
        <v>70</v>
      </c>
      <c r="K23" s="9" t="s">
        <v>87</v>
      </c>
      <c r="L23" s="29" t="s">
        <v>68</v>
      </c>
      <c r="M23" s="29"/>
      <c r="N23" s="29"/>
      <c r="O23" s="29"/>
      <c r="P23" s="29"/>
      <c r="Q23" s="29"/>
    </row>
    <row r="24" spans="1:17" ht="145.5" customHeight="1" x14ac:dyDescent="0.25">
      <c r="A24" s="30"/>
      <c r="B24" s="9" t="s">
        <v>4</v>
      </c>
      <c r="C24" s="10">
        <v>2713</v>
      </c>
      <c r="D24" s="10">
        <v>300</v>
      </c>
      <c r="E24" s="10">
        <v>390</v>
      </c>
      <c r="F24" s="10">
        <v>507</v>
      </c>
      <c r="G24" s="10">
        <v>659</v>
      </c>
      <c r="H24" s="10">
        <v>857</v>
      </c>
      <c r="I24" s="11" t="s">
        <v>31</v>
      </c>
      <c r="J24" s="11" t="s">
        <v>70</v>
      </c>
      <c r="K24" s="9" t="s">
        <v>87</v>
      </c>
      <c r="L24" s="29" t="s">
        <v>68</v>
      </c>
      <c r="M24" s="29"/>
      <c r="N24" s="29"/>
      <c r="O24" s="29"/>
      <c r="P24" s="29"/>
      <c r="Q24" s="29"/>
    </row>
    <row r="25" spans="1:17" ht="99.95" customHeight="1" x14ac:dyDescent="0.25">
      <c r="A25" s="30"/>
      <c r="B25" s="9" t="s">
        <v>4</v>
      </c>
      <c r="C25" s="10">
        <v>1809</v>
      </c>
      <c r="D25" s="10">
        <v>200</v>
      </c>
      <c r="E25" s="10">
        <v>260</v>
      </c>
      <c r="F25" s="10">
        <v>338</v>
      </c>
      <c r="G25" s="10">
        <v>439</v>
      </c>
      <c r="H25" s="10">
        <v>571</v>
      </c>
      <c r="I25" s="11" t="s">
        <v>32</v>
      </c>
      <c r="J25" s="11" t="s">
        <v>76</v>
      </c>
      <c r="K25" s="9" t="s">
        <v>87</v>
      </c>
      <c r="L25" s="29" t="s">
        <v>68</v>
      </c>
      <c r="M25" s="29"/>
      <c r="N25" s="29"/>
      <c r="O25" s="29"/>
      <c r="P25" s="29"/>
      <c r="Q25" s="29"/>
    </row>
    <row r="26" spans="1:17" ht="99.95" customHeight="1" x14ac:dyDescent="0.25">
      <c r="A26" s="30"/>
      <c r="B26" s="9" t="s">
        <v>6</v>
      </c>
      <c r="C26" s="10">
        <v>271</v>
      </c>
      <c r="D26" s="10">
        <v>30</v>
      </c>
      <c r="E26" s="10">
        <v>39</v>
      </c>
      <c r="F26" s="10">
        <v>51</v>
      </c>
      <c r="G26" s="10">
        <v>66</v>
      </c>
      <c r="H26" s="10">
        <v>86</v>
      </c>
      <c r="I26" s="11" t="s">
        <v>33</v>
      </c>
      <c r="J26" s="11" t="s">
        <v>73</v>
      </c>
      <c r="K26" s="9" t="s">
        <v>87</v>
      </c>
      <c r="L26" s="29" t="s">
        <v>68</v>
      </c>
      <c r="M26" s="29"/>
      <c r="N26" s="29"/>
      <c r="O26" s="29"/>
      <c r="P26" s="29"/>
      <c r="Q26" s="29"/>
    </row>
    <row r="27" spans="1:17" ht="99.95" customHeight="1" x14ac:dyDescent="0.25">
      <c r="A27" s="30"/>
      <c r="B27" s="9" t="s">
        <v>7</v>
      </c>
      <c r="C27" s="10">
        <v>200</v>
      </c>
      <c r="D27" s="10">
        <v>40</v>
      </c>
      <c r="E27" s="10">
        <v>40</v>
      </c>
      <c r="F27" s="10">
        <v>40</v>
      </c>
      <c r="G27" s="10">
        <v>40</v>
      </c>
      <c r="H27" s="10">
        <v>40</v>
      </c>
      <c r="I27" s="11" t="s">
        <v>34</v>
      </c>
      <c r="J27" s="11" t="s">
        <v>76</v>
      </c>
      <c r="K27" s="9" t="s">
        <v>87</v>
      </c>
      <c r="L27" s="29" t="s">
        <v>68</v>
      </c>
      <c r="M27" s="29"/>
      <c r="N27" s="29"/>
      <c r="O27" s="29"/>
      <c r="P27" s="29"/>
      <c r="Q27" s="29"/>
    </row>
    <row r="28" spans="1:17" ht="81.75" customHeight="1" x14ac:dyDescent="0.25">
      <c r="A28" s="30"/>
      <c r="B28" s="9" t="s">
        <v>8</v>
      </c>
      <c r="C28" s="10">
        <v>130</v>
      </c>
      <c r="D28" s="10">
        <v>20</v>
      </c>
      <c r="E28" s="10">
        <v>20</v>
      </c>
      <c r="F28" s="10">
        <v>30</v>
      </c>
      <c r="G28" s="10">
        <v>30</v>
      </c>
      <c r="H28" s="10">
        <v>30</v>
      </c>
      <c r="I28" s="11" t="s">
        <v>35</v>
      </c>
      <c r="J28" s="11" t="s">
        <v>76</v>
      </c>
      <c r="K28" s="9" t="s">
        <v>87</v>
      </c>
      <c r="L28" s="29" t="s">
        <v>68</v>
      </c>
      <c r="M28" s="29"/>
      <c r="N28" s="29"/>
      <c r="O28" s="29"/>
      <c r="P28" s="29"/>
      <c r="Q28" s="29"/>
    </row>
    <row r="29" spans="1:17" ht="124.5" customHeight="1" x14ac:dyDescent="0.25">
      <c r="A29" s="30"/>
      <c r="B29" s="9" t="s">
        <v>4</v>
      </c>
      <c r="C29" s="10">
        <v>45216</v>
      </c>
      <c r="D29" s="10">
        <v>5000</v>
      </c>
      <c r="E29" s="10">
        <v>6500</v>
      </c>
      <c r="F29" s="10">
        <v>8450</v>
      </c>
      <c r="G29" s="10">
        <v>10985</v>
      </c>
      <c r="H29" s="10">
        <v>14281</v>
      </c>
      <c r="I29" s="11" t="s">
        <v>36</v>
      </c>
      <c r="J29" s="11" t="s">
        <v>70</v>
      </c>
      <c r="K29" s="9" t="s">
        <v>87</v>
      </c>
      <c r="L29" s="29" t="s">
        <v>68</v>
      </c>
      <c r="M29" s="29"/>
      <c r="N29" s="29"/>
      <c r="O29" s="29"/>
      <c r="P29" s="29"/>
      <c r="Q29" s="29"/>
    </row>
    <row r="30" spans="1:17" ht="110.25" customHeight="1" x14ac:dyDescent="0.25">
      <c r="A30" s="30"/>
      <c r="B30" s="9" t="s">
        <v>4</v>
      </c>
      <c r="C30" s="10">
        <v>452</v>
      </c>
      <c r="D30" s="10">
        <v>50</v>
      </c>
      <c r="E30" s="10">
        <v>65</v>
      </c>
      <c r="F30" s="10">
        <v>85</v>
      </c>
      <c r="G30" s="10">
        <v>110</v>
      </c>
      <c r="H30" s="10">
        <v>143</v>
      </c>
      <c r="I30" s="11" t="s">
        <v>37</v>
      </c>
      <c r="J30" s="11" t="s">
        <v>70</v>
      </c>
      <c r="K30" s="9" t="s">
        <v>87</v>
      </c>
      <c r="L30" s="29" t="s">
        <v>68</v>
      </c>
      <c r="M30" s="29"/>
      <c r="N30" s="29"/>
      <c r="O30" s="29"/>
      <c r="P30" s="29"/>
      <c r="Q30" s="29"/>
    </row>
    <row r="31" spans="1:17" ht="162.75" customHeight="1" x14ac:dyDescent="0.25">
      <c r="A31" s="30"/>
      <c r="B31" s="9" t="s">
        <v>9</v>
      </c>
      <c r="C31" s="10">
        <v>4522</v>
      </c>
      <c r="D31" s="10">
        <v>500</v>
      </c>
      <c r="E31" s="10">
        <v>650</v>
      </c>
      <c r="F31" s="10">
        <v>845</v>
      </c>
      <c r="G31" s="10">
        <v>1099</v>
      </c>
      <c r="H31" s="10">
        <v>1428</v>
      </c>
      <c r="I31" s="11" t="s">
        <v>38</v>
      </c>
      <c r="J31" s="11" t="s">
        <v>76</v>
      </c>
      <c r="K31" s="9" t="s">
        <v>87</v>
      </c>
      <c r="L31" s="29" t="s">
        <v>68</v>
      </c>
      <c r="M31" s="29"/>
      <c r="N31" s="29"/>
      <c r="O31" s="29"/>
      <c r="P31" s="29"/>
      <c r="Q31" s="29"/>
    </row>
    <row r="32" spans="1:17" ht="99.95" customHeight="1" x14ac:dyDescent="0.25">
      <c r="A32" s="30"/>
      <c r="B32" s="9" t="s">
        <v>10</v>
      </c>
      <c r="C32" s="10">
        <v>13565</v>
      </c>
      <c r="D32" s="10">
        <v>1500</v>
      </c>
      <c r="E32" s="10">
        <v>1950</v>
      </c>
      <c r="F32" s="10">
        <v>2535</v>
      </c>
      <c r="G32" s="10">
        <v>3296</v>
      </c>
      <c r="H32" s="10">
        <v>4284</v>
      </c>
      <c r="I32" s="11" t="s">
        <v>39</v>
      </c>
      <c r="J32" s="11" t="s">
        <v>73</v>
      </c>
      <c r="K32" s="9" t="s">
        <v>87</v>
      </c>
      <c r="L32" s="29" t="s">
        <v>68</v>
      </c>
      <c r="M32" s="29"/>
      <c r="N32" s="29"/>
      <c r="O32" s="29"/>
      <c r="P32" s="29"/>
      <c r="Q32" s="29"/>
    </row>
    <row r="33" spans="1:17" ht="99.95" customHeight="1" x14ac:dyDescent="0.25">
      <c r="A33" s="30"/>
      <c r="B33" s="9" t="s">
        <v>11</v>
      </c>
      <c r="C33" s="10">
        <v>18086</v>
      </c>
      <c r="D33" s="10">
        <v>2000</v>
      </c>
      <c r="E33" s="10">
        <v>2600</v>
      </c>
      <c r="F33" s="10">
        <v>3380</v>
      </c>
      <c r="G33" s="10">
        <v>4394</v>
      </c>
      <c r="H33" s="10">
        <v>5712</v>
      </c>
      <c r="I33" s="11" t="s">
        <v>40</v>
      </c>
      <c r="J33" s="11" t="s">
        <v>76</v>
      </c>
      <c r="K33" s="9" t="s">
        <v>87</v>
      </c>
      <c r="L33" s="29" t="s">
        <v>68</v>
      </c>
      <c r="M33" s="29"/>
      <c r="N33" s="29"/>
      <c r="O33" s="29"/>
      <c r="P33" s="29"/>
      <c r="Q33" s="29"/>
    </row>
    <row r="34" spans="1:17" ht="144" customHeight="1" x14ac:dyDescent="0.25">
      <c r="A34" s="30"/>
      <c r="B34" s="9" t="s">
        <v>4</v>
      </c>
      <c r="C34" s="10">
        <v>1989</v>
      </c>
      <c r="D34" s="10">
        <v>220</v>
      </c>
      <c r="E34" s="10">
        <v>286</v>
      </c>
      <c r="F34" s="10">
        <v>372</v>
      </c>
      <c r="G34" s="10">
        <v>483</v>
      </c>
      <c r="H34" s="10">
        <v>628</v>
      </c>
      <c r="I34" s="11" t="s">
        <v>41</v>
      </c>
      <c r="J34" s="11" t="s">
        <v>79</v>
      </c>
      <c r="K34" s="9" t="s">
        <v>87</v>
      </c>
      <c r="L34" s="29" t="s">
        <v>68</v>
      </c>
      <c r="M34" s="29"/>
      <c r="N34" s="29"/>
      <c r="O34" s="29"/>
      <c r="P34" s="29"/>
      <c r="Q34" s="29"/>
    </row>
    <row r="35" spans="1:17" ht="143.25" customHeight="1" x14ac:dyDescent="0.25">
      <c r="A35" s="30"/>
      <c r="B35" s="9" t="s">
        <v>4</v>
      </c>
      <c r="C35" s="10">
        <v>4522</v>
      </c>
      <c r="D35" s="10">
        <v>500</v>
      </c>
      <c r="E35" s="10">
        <v>650</v>
      </c>
      <c r="F35" s="10">
        <v>845</v>
      </c>
      <c r="G35" s="10">
        <v>1099</v>
      </c>
      <c r="H35" s="10">
        <v>1428</v>
      </c>
      <c r="I35" s="12" t="s">
        <v>42</v>
      </c>
      <c r="J35" s="11" t="s">
        <v>79</v>
      </c>
      <c r="K35" s="9" t="s">
        <v>87</v>
      </c>
      <c r="L35" s="29" t="s">
        <v>68</v>
      </c>
      <c r="M35" s="29"/>
      <c r="N35" s="29"/>
      <c r="O35" s="29"/>
      <c r="P35" s="29"/>
      <c r="Q35" s="29"/>
    </row>
    <row r="36" spans="1:17" ht="149.25" customHeight="1" x14ac:dyDescent="0.25">
      <c r="A36" s="30"/>
      <c r="B36" s="9" t="s">
        <v>4</v>
      </c>
      <c r="C36" s="10">
        <v>1809</v>
      </c>
      <c r="D36" s="10">
        <v>200</v>
      </c>
      <c r="E36" s="10">
        <v>260</v>
      </c>
      <c r="F36" s="10">
        <v>338</v>
      </c>
      <c r="G36" s="10">
        <v>439</v>
      </c>
      <c r="H36" s="10">
        <v>571</v>
      </c>
      <c r="I36" s="11" t="s">
        <v>43</v>
      </c>
      <c r="J36" s="11" t="s">
        <v>79</v>
      </c>
      <c r="K36" s="9" t="s">
        <v>87</v>
      </c>
      <c r="L36" s="29" t="s">
        <v>68</v>
      </c>
      <c r="M36" s="29"/>
      <c r="N36" s="29"/>
      <c r="O36" s="29"/>
      <c r="P36" s="29"/>
      <c r="Q36" s="29"/>
    </row>
    <row r="37" spans="1:17" ht="140.25" customHeight="1" x14ac:dyDescent="0.25">
      <c r="A37" s="30"/>
      <c r="B37" s="9" t="s">
        <v>4</v>
      </c>
      <c r="C37" s="10">
        <v>1809</v>
      </c>
      <c r="D37" s="10">
        <v>200</v>
      </c>
      <c r="E37" s="10">
        <v>260</v>
      </c>
      <c r="F37" s="10">
        <v>338</v>
      </c>
      <c r="G37" s="10">
        <v>439</v>
      </c>
      <c r="H37" s="10">
        <v>571</v>
      </c>
      <c r="I37" s="12" t="s">
        <v>44</v>
      </c>
      <c r="J37" s="11" t="s">
        <v>79</v>
      </c>
      <c r="K37" s="9" t="s">
        <v>87</v>
      </c>
      <c r="L37" s="29" t="s">
        <v>68</v>
      </c>
      <c r="M37" s="29"/>
      <c r="N37" s="29"/>
      <c r="O37" s="29"/>
      <c r="P37" s="29"/>
      <c r="Q37" s="29"/>
    </row>
    <row r="38" spans="1:17" ht="105.75" customHeight="1" x14ac:dyDescent="0.25">
      <c r="A38" s="30"/>
      <c r="B38" s="9" t="s">
        <v>4</v>
      </c>
      <c r="C38" s="10">
        <v>4522</v>
      </c>
      <c r="D38" s="10">
        <v>500</v>
      </c>
      <c r="E38" s="10">
        <v>650</v>
      </c>
      <c r="F38" s="10">
        <v>845</v>
      </c>
      <c r="G38" s="10">
        <v>1099</v>
      </c>
      <c r="H38" s="10">
        <v>1428</v>
      </c>
      <c r="I38" s="12" t="s">
        <v>45</v>
      </c>
      <c r="J38" s="11" t="s">
        <v>70</v>
      </c>
      <c r="K38" s="9" t="s">
        <v>87</v>
      </c>
      <c r="L38" s="29" t="s">
        <v>68</v>
      </c>
      <c r="M38" s="29"/>
      <c r="N38" s="29"/>
      <c r="O38" s="29"/>
      <c r="P38" s="29"/>
      <c r="Q38" s="29"/>
    </row>
    <row r="39" spans="1:17" ht="77.25" customHeight="1" x14ac:dyDescent="0.25">
      <c r="A39" s="30"/>
      <c r="B39" s="9" t="s">
        <v>4</v>
      </c>
      <c r="C39" s="10">
        <v>2713</v>
      </c>
      <c r="D39" s="10">
        <v>300</v>
      </c>
      <c r="E39" s="10">
        <v>390</v>
      </c>
      <c r="F39" s="10">
        <v>507</v>
      </c>
      <c r="G39" s="10">
        <v>659</v>
      </c>
      <c r="H39" s="10">
        <v>857</v>
      </c>
      <c r="I39" s="11" t="s">
        <v>46</v>
      </c>
      <c r="J39" s="11" t="s">
        <v>73</v>
      </c>
      <c r="K39" s="9" t="s">
        <v>87</v>
      </c>
      <c r="L39" s="29" t="s">
        <v>68</v>
      </c>
      <c r="M39" s="29"/>
      <c r="N39" s="29"/>
      <c r="O39" s="29"/>
      <c r="P39" s="29"/>
      <c r="Q39" s="29"/>
    </row>
    <row r="40" spans="1:17" ht="117.75" customHeight="1" x14ac:dyDescent="0.25">
      <c r="A40" s="30" t="s">
        <v>80</v>
      </c>
      <c r="B40" s="9" t="s">
        <v>4</v>
      </c>
      <c r="C40" s="10">
        <v>1809</v>
      </c>
      <c r="D40" s="10">
        <v>200</v>
      </c>
      <c r="E40" s="10">
        <v>260</v>
      </c>
      <c r="F40" s="10">
        <v>338</v>
      </c>
      <c r="G40" s="10">
        <v>439</v>
      </c>
      <c r="H40" s="10">
        <v>571</v>
      </c>
      <c r="I40" s="11" t="s">
        <v>47</v>
      </c>
      <c r="J40" s="9" t="s">
        <v>76</v>
      </c>
      <c r="K40" s="9" t="s">
        <v>87</v>
      </c>
      <c r="L40" s="29" t="s">
        <v>68</v>
      </c>
      <c r="M40" s="29"/>
      <c r="N40" s="29"/>
      <c r="O40" s="29"/>
      <c r="P40" s="29"/>
      <c r="Q40" s="29"/>
    </row>
    <row r="41" spans="1:17" ht="128.25" customHeight="1" x14ac:dyDescent="0.25">
      <c r="A41" s="30"/>
      <c r="B41" s="9" t="s">
        <v>4</v>
      </c>
      <c r="C41" s="10">
        <v>18086</v>
      </c>
      <c r="D41" s="10">
        <v>2000</v>
      </c>
      <c r="E41" s="10">
        <v>2600</v>
      </c>
      <c r="F41" s="10">
        <v>3380</v>
      </c>
      <c r="G41" s="10">
        <v>4394</v>
      </c>
      <c r="H41" s="10">
        <v>5712</v>
      </c>
      <c r="I41" s="11" t="s">
        <v>48</v>
      </c>
      <c r="J41" s="9" t="s">
        <v>76</v>
      </c>
      <c r="K41" s="9" t="s">
        <v>87</v>
      </c>
      <c r="L41" s="29" t="s">
        <v>68</v>
      </c>
      <c r="M41" s="29"/>
      <c r="N41" s="29"/>
      <c r="O41" s="29"/>
      <c r="P41" s="29"/>
      <c r="Q41" s="29"/>
    </row>
    <row r="42" spans="1:17" ht="99.95" customHeight="1" x14ac:dyDescent="0.25">
      <c r="A42" s="30"/>
      <c r="B42" s="9" t="s">
        <v>4</v>
      </c>
      <c r="C42" s="10">
        <v>1356</v>
      </c>
      <c r="D42" s="10">
        <v>150</v>
      </c>
      <c r="E42" s="10">
        <v>195</v>
      </c>
      <c r="F42" s="10">
        <v>254</v>
      </c>
      <c r="G42" s="10">
        <v>330</v>
      </c>
      <c r="H42" s="10">
        <v>428</v>
      </c>
      <c r="I42" s="11" t="s">
        <v>49</v>
      </c>
      <c r="J42" s="9" t="s">
        <v>76</v>
      </c>
      <c r="K42" s="9" t="s">
        <v>87</v>
      </c>
      <c r="L42" s="29" t="s">
        <v>68</v>
      </c>
      <c r="M42" s="29"/>
      <c r="N42" s="29"/>
      <c r="O42" s="29"/>
      <c r="P42" s="29"/>
      <c r="Q42" s="29"/>
    </row>
    <row r="43" spans="1:17" ht="91.5" customHeight="1" x14ac:dyDescent="0.25">
      <c r="A43" s="30"/>
      <c r="B43" s="9" t="s">
        <v>4</v>
      </c>
      <c r="C43" s="10">
        <v>5426</v>
      </c>
      <c r="D43" s="10">
        <v>600</v>
      </c>
      <c r="E43" s="10">
        <v>780</v>
      </c>
      <c r="F43" s="10">
        <v>1014</v>
      </c>
      <c r="G43" s="10">
        <v>1318</v>
      </c>
      <c r="H43" s="10">
        <v>1714</v>
      </c>
      <c r="I43" s="11" t="s">
        <v>50</v>
      </c>
      <c r="J43" s="9" t="s">
        <v>76</v>
      </c>
      <c r="K43" s="9" t="s">
        <v>87</v>
      </c>
      <c r="L43" s="29" t="s">
        <v>68</v>
      </c>
      <c r="M43" s="29"/>
      <c r="N43" s="29"/>
      <c r="O43" s="29"/>
      <c r="P43" s="29"/>
      <c r="Q43" s="29"/>
    </row>
    <row r="44" spans="1:17" ht="99.95" customHeight="1" x14ac:dyDescent="0.25">
      <c r="A44" s="30"/>
      <c r="B44" s="9" t="s">
        <v>4</v>
      </c>
      <c r="C44" s="10">
        <v>1809</v>
      </c>
      <c r="D44" s="10">
        <v>200</v>
      </c>
      <c r="E44" s="10">
        <v>260</v>
      </c>
      <c r="F44" s="10">
        <v>338</v>
      </c>
      <c r="G44" s="10">
        <v>439</v>
      </c>
      <c r="H44" s="10">
        <v>571</v>
      </c>
      <c r="I44" s="11" t="s">
        <v>51</v>
      </c>
      <c r="J44" s="9" t="s">
        <v>76</v>
      </c>
      <c r="K44" s="9" t="s">
        <v>87</v>
      </c>
      <c r="L44" s="29" t="s">
        <v>68</v>
      </c>
      <c r="M44" s="29"/>
      <c r="N44" s="29"/>
      <c r="O44" s="29"/>
      <c r="P44" s="29"/>
      <c r="Q44" s="29"/>
    </row>
    <row r="45" spans="1:17" ht="99.95" customHeight="1" x14ac:dyDescent="0.25">
      <c r="A45" s="30"/>
      <c r="B45" s="31" t="s">
        <v>4</v>
      </c>
      <c r="C45" s="34">
        <v>74416</v>
      </c>
      <c r="D45" s="34">
        <v>10000</v>
      </c>
      <c r="E45" s="34">
        <v>12000</v>
      </c>
      <c r="F45" s="34">
        <v>14400</v>
      </c>
      <c r="G45" s="34">
        <v>17280</v>
      </c>
      <c r="H45" s="34">
        <v>20736</v>
      </c>
      <c r="I45" s="32" t="s">
        <v>52</v>
      </c>
      <c r="J45" s="31" t="s">
        <v>76</v>
      </c>
      <c r="K45" s="31" t="s">
        <v>87</v>
      </c>
      <c r="L45" s="29" t="s">
        <v>68</v>
      </c>
      <c r="M45" s="29"/>
      <c r="N45" s="29"/>
      <c r="O45" s="29"/>
      <c r="P45" s="29"/>
      <c r="Q45" s="29"/>
    </row>
    <row r="46" spans="1:17" ht="13.5" customHeight="1" x14ac:dyDescent="0.25">
      <c r="A46" s="30"/>
      <c r="B46" s="31"/>
      <c r="C46" s="34"/>
      <c r="D46" s="34"/>
      <c r="E46" s="34"/>
      <c r="F46" s="34"/>
      <c r="G46" s="34"/>
      <c r="H46" s="34"/>
      <c r="I46" s="32"/>
      <c r="J46" s="31"/>
      <c r="K46" s="33"/>
      <c r="L46" s="29"/>
      <c r="M46" s="29"/>
      <c r="N46" s="29"/>
      <c r="O46" s="29"/>
      <c r="P46" s="29"/>
      <c r="Q46" s="29"/>
    </row>
    <row r="47" spans="1:17" ht="39" hidden="1" customHeight="1" thickBot="1" x14ac:dyDescent="0.3">
      <c r="A47" s="30"/>
      <c r="B47" s="31"/>
      <c r="C47" s="34"/>
      <c r="D47" s="34"/>
      <c r="E47" s="34"/>
      <c r="F47" s="34"/>
      <c r="G47" s="34"/>
      <c r="H47" s="34"/>
      <c r="I47" s="32"/>
      <c r="J47" s="31"/>
      <c r="K47" s="33"/>
      <c r="L47" s="29"/>
      <c r="M47" s="29"/>
      <c r="N47" s="29"/>
      <c r="O47" s="29"/>
      <c r="P47" s="29"/>
      <c r="Q47" s="29"/>
    </row>
    <row r="48" spans="1:17" ht="99.75" hidden="1" customHeight="1" thickBot="1" x14ac:dyDescent="0.3">
      <c r="A48" s="30"/>
      <c r="B48" s="31"/>
      <c r="C48" s="34"/>
      <c r="D48" s="34"/>
      <c r="E48" s="34"/>
      <c r="F48" s="34"/>
      <c r="G48" s="34"/>
      <c r="H48" s="34"/>
      <c r="I48" s="32"/>
      <c r="J48" s="31"/>
      <c r="K48" s="33"/>
      <c r="L48" s="29"/>
      <c r="M48" s="29"/>
      <c r="N48" s="29"/>
      <c r="O48" s="29"/>
      <c r="P48" s="29"/>
      <c r="Q48" s="29"/>
    </row>
    <row r="49" spans="1:17" ht="121.5" customHeight="1" x14ac:dyDescent="0.25">
      <c r="A49" s="30" t="s">
        <v>81</v>
      </c>
      <c r="B49" s="9" t="s">
        <v>4</v>
      </c>
      <c r="C49" s="10">
        <v>223</v>
      </c>
      <c r="D49" s="10">
        <v>30</v>
      </c>
      <c r="E49" s="10">
        <v>36</v>
      </c>
      <c r="F49" s="10">
        <v>43</v>
      </c>
      <c r="G49" s="10">
        <v>52</v>
      </c>
      <c r="H49" s="10">
        <v>62</v>
      </c>
      <c r="I49" s="11" t="s">
        <v>53</v>
      </c>
      <c r="J49" s="11" t="s">
        <v>82</v>
      </c>
      <c r="K49" s="9" t="s">
        <v>87</v>
      </c>
      <c r="L49" s="29" t="s">
        <v>68</v>
      </c>
      <c r="M49" s="29"/>
      <c r="N49" s="29"/>
      <c r="O49" s="29"/>
      <c r="P49" s="29"/>
      <c r="Q49" s="29"/>
    </row>
    <row r="50" spans="1:17" ht="132.75" customHeight="1" x14ac:dyDescent="0.25">
      <c r="A50" s="30"/>
      <c r="B50" s="9" t="s">
        <v>4</v>
      </c>
      <c r="C50" s="10">
        <v>1116</v>
      </c>
      <c r="D50" s="10">
        <v>150</v>
      </c>
      <c r="E50" s="10">
        <v>180</v>
      </c>
      <c r="F50" s="10">
        <v>216</v>
      </c>
      <c r="G50" s="10">
        <v>259</v>
      </c>
      <c r="H50" s="10">
        <v>311</v>
      </c>
      <c r="I50" s="11" t="s">
        <v>54</v>
      </c>
      <c r="J50" s="11" t="s">
        <v>73</v>
      </c>
      <c r="K50" s="9" t="s">
        <v>87</v>
      </c>
      <c r="L50" s="29" t="s">
        <v>68</v>
      </c>
      <c r="M50" s="29"/>
      <c r="N50" s="29"/>
      <c r="O50" s="29"/>
      <c r="P50" s="29"/>
      <c r="Q50" s="29"/>
    </row>
    <row r="51" spans="1:17" ht="119.25" customHeight="1" x14ac:dyDescent="0.25">
      <c r="A51" s="30"/>
      <c r="B51" s="9" t="s">
        <v>4</v>
      </c>
      <c r="C51" s="10">
        <v>1488</v>
      </c>
      <c r="D51" s="10">
        <v>200</v>
      </c>
      <c r="E51" s="10">
        <v>240</v>
      </c>
      <c r="F51" s="10">
        <v>288</v>
      </c>
      <c r="G51" s="10">
        <v>346</v>
      </c>
      <c r="H51" s="10">
        <v>415</v>
      </c>
      <c r="I51" s="11" t="s">
        <v>55</v>
      </c>
      <c r="J51" s="11" t="s">
        <v>83</v>
      </c>
      <c r="K51" s="9" t="s">
        <v>87</v>
      </c>
      <c r="L51" s="29" t="s">
        <v>68</v>
      </c>
      <c r="M51" s="29"/>
      <c r="N51" s="29"/>
      <c r="O51" s="29"/>
      <c r="P51" s="29"/>
      <c r="Q51" s="29"/>
    </row>
    <row r="52" spans="1:17" ht="88.5" customHeight="1" x14ac:dyDescent="0.25">
      <c r="A52" s="30"/>
      <c r="B52" s="9" t="s">
        <v>4</v>
      </c>
      <c r="C52" s="10">
        <v>372</v>
      </c>
      <c r="D52" s="10">
        <v>50</v>
      </c>
      <c r="E52" s="10">
        <v>60</v>
      </c>
      <c r="F52" s="10">
        <v>72</v>
      </c>
      <c r="G52" s="10">
        <v>86</v>
      </c>
      <c r="H52" s="10">
        <v>104</v>
      </c>
      <c r="I52" s="11" t="s">
        <v>56</v>
      </c>
      <c r="J52" s="11" t="s">
        <v>84</v>
      </c>
      <c r="K52" s="9" t="s">
        <v>87</v>
      </c>
      <c r="L52" s="29" t="s">
        <v>68</v>
      </c>
      <c r="M52" s="29"/>
      <c r="N52" s="29"/>
      <c r="O52" s="29"/>
      <c r="P52" s="29"/>
      <c r="Q52" s="29"/>
    </row>
    <row r="53" spans="1:17" ht="57.75" customHeight="1" x14ac:dyDescent="0.25">
      <c r="A53" s="30"/>
      <c r="B53" s="9" t="s">
        <v>4</v>
      </c>
      <c r="C53" s="10">
        <v>67</v>
      </c>
      <c r="D53" s="10">
        <v>20</v>
      </c>
      <c r="E53" s="10">
        <v>16</v>
      </c>
      <c r="F53" s="10">
        <v>13</v>
      </c>
      <c r="G53" s="10">
        <v>10</v>
      </c>
      <c r="H53" s="10">
        <v>8</v>
      </c>
      <c r="I53" s="11" t="s">
        <v>57</v>
      </c>
      <c r="J53" s="11" t="s">
        <v>84</v>
      </c>
      <c r="K53" s="9" t="s">
        <v>87</v>
      </c>
      <c r="L53" s="29" t="s">
        <v>68</v>
      </c>
      <c r="M53" s="29"/>
      <c r="N53" s="29"/>
      <c r="O53" s="29"/>
      <c r="P53" s="29"/>
      <c r="Q53" s="29"/>
    </row>
    <row r="54" spans="1:17" ht="111.75" customHeight="1" x14ac:dyDescent="0.25">
      <c r="A54" s="30" t="s">
        <v>85</v>
      </c>
      <c r="B54" s="9" t="s">
        <v>12</v>
      </c>
      <c r="C54" s="10">
        <v>120</v>
      </c>
      <c r="D54" s="10">
        <v>15</v>
      </c>
      <c r="E54" s="10">
        <v>20</v>
      </c>
      <c r="F54" s="10">
        <v>25</v>
      </c>
      <c r="G54" s="10">
        <v>30</v>
      </c>
      <c r="H54" s="10">
        <v>30</v>
      </c>
      <c r="I54" s="11" t="s">
        <v>58</v>
      </c>
      <c r="J54" s="11" t="s">
        <v>76</v>
      </c>
      <c r="K54" s="9" t="s">
        <v>87</v>
      </c>
      <c r="L54" s="29" t="s">
        <v>68</v>
      </c>
      <c r="M54" s="29"/>
      <c r="N54" s="29"/>
      <c r="O54" s="29"/>
      <c r="P54" s="29"/>
      <c r="Q54" s="29"/>
    </row>
    <row r="55" spans="1:17" ht="77.25" customHeight="1" x14ac:dyDescent="0.25">
      <c r="A55" s="30"/>
      <c r="B55" s="9" t="s">
        <v>13</v>
      </c>
      <c r="C55" s="10">
        <v>168</v>
      </c>
      <c r="D55" s="10">
        <v>20</v>
      </c>
      <c r="E55" s="10">
        <v>24</v>
      </c>
      <c r="F55" s="10">
        <v>31</v>
      </c>
      <c r="G55" s="10">
        <v>41</v>
      </c>
      <c r="H55" s="10">
        <v>53</v>
      </c>
      <c r="I55" s="11" t="s">
        <v>59</v>
      </c>
      <c r="J55" s="11" t="s">
        <v>76</v>
      </c>
      <c r="K55" s="9" t="s">
        <v>87</v>
      </c>
      <c r="L55" s="29" t="s">
        <v>68</v>
      </c>
      <c r="M55" s="29"/>
      <c r="N55" s="29"/>
      <c r="O55" s="29"/>
      <c r="P55" s="29"/>
      <c r="Q55" s="29"/>
    </row>
    <row r="56" spans="1:17" ht="89.25" customHeight="1" x14ac:dyDescent="0.25">
      <c r="A56" s="30"/>
      <c r="B56" s="9" t="s">
        <v>14</v>
      </c>
      <c r="C56" s="10">
        <v>244</v>
      </c>
      <c r="D56" s="10">
        <v>40</v>
      </c>
      <c r="E56" s="10">
        <v>44</v>
      </c>
      <c r="F56" s="10">
        <v>48</v>
      </c>
      <c r="G56" s="10">
        <v>53</v>
      </c>
      <c r="H56" s="10">
        <v>59</v>
      </c>
      <c r="I56" s="11" t="s">
        <v>60</v>
      </c>
      <c r="J56" s="11" t="s">
        <v>76</v>
      </c>
      <c r="K56" s="9" t="s">
        <v>87</v>
      </c>
      <c r="L56" s="29" t="s">
        <v>68</v>
      </c>
      <c r="M56" s="29"/>
      <c r="N56" s="29"/>
      <c r="O56" s="29"/>
      <c r="P56" s="29"/>
      <c r="Q56" s="29"/>
    </row>
    <row r="57" spans="1:17" ht="33" customHeight="1" x14ac:dyDescent="0.25">
      <c r="A57" s="37" t="s">
        <v>91</v>
      </c>
      <c r="B57" s="38"/>
      <c r="C57" s="38"/>
      <c r="D57" s="38"/>
      <c r="E57" s="38"/>
      <c r="F57" s="38"/>
      <c r="G57" s="38"/>
      <c r="H57" s="38"/>
      <c r="I57" s="38"/>
      <c r="J57" s="38"/>
      <c r="K57" s="38"/>
      <c r="L57" s="38"/>
      <c r="M57" s="38"/>
      <c r="N57" s="38"/>
      <c r="O57" s="38"/>
      <c r="P57" s="38"/>
      <c r="Q57" s="38"/>
    </row>
  </sheetData>
  <mergeCells count="84">
    <mergeCell ref="J2:Q2"/>
    <mergeCell ref="A57:Q57"/>
    <mergeCell ref="A54:A56"/>
    <mergeCell ref="L54:Q54"/>
    <mergeCell ref="L55:Q55"/>
    <mergeCell ref="L56:Q56"/>
    <mergeCell ref="K45:K48"/>
    <mergeCell ref="A3:Q3"/>
    <mergeCell ref="L45:Q48"/>
    <mergeCell ref="A49:A53"/>
    <mergeCell ref="L49:Q49"/>
    <mergeCell ref="L50:Q50"/>
    <mergeCell ref="L51:Q51"/>
    <mergeCell ref="L52:Q52"/>
    <mergeCell ref="L53:Q53"/>
    <mergeCell ref="F45:F48"/>
    <mergeCell ref="G45:G48"/>
    <mergeCell ref="H45:H48"/>
    <mergeCell ref="I45:I48"/>
    <mergeCell ref="J45:J48"/>
    <mergeCell ref="A40:A48"/>
    <mergeCell ref="B45:B48"/>
    <mergeCell ref="C45:C48"/>
    <mergeCell ref="D45:D48"/>
    <mergeCell ref="E45:E48"/>
    <mergeCell ref="L40:Q40"/>
    <mergeCell ref="L41:Q41"/>
    <mergeCell ref="L42:Q42"/>
    <mergeCell ref="L43:Q43"/>
    <mergeCell ref="L44:Q44"/>
    <mergeCell ref="E20:E22"/>
    <mergeCell ref="F20:F22"/>
    <mergeCell ref="G20:G22"/>
    <mergeCell ref="H20:H22"/>
    <mergeCell ref="L39:Q39"/>
    <mergeCell ref="L28:Q28"/>
    <mergeCell ref="L29:Q29"/>
    <mergeCell ref="L30:Q30"/>
    <mergeCell ref="L31:Q31"/>
    <mergeCell ref="L32:Q32"/>
    <mergeCell ref="L33:Q33"/>
    <mergeCell ref="L34:Q34"/>
    <mergeCell ref="L35:Q35"/>
    <mergeCell ref="L36:Q36"/>
    <mergeCell ref="L37:Q37"/>
    <mergeCell ref="L38:Q38"/>
    <mergeCell ref="A23:A39"/>
    <mergeCell ref="L23:Q23"/>
    <mergeCell ref="L24:Q24"/>
    <mergeCell ref="L25:Q25"/>
    <mergeCell ref="L26:Q26"/>
    <mergeCell ref="L27:Q27"/>
    <mergeCell ref="L12:Q12"/>
    <mergeCell ref="L13:Q13"/>
    <mergeCell ref="A14:A22"/>
    <mergeCell ref="L14:Q14"/>
    <mergeCell ref="L15:Q15"/>
    <mergeCell ref="L16:Q16"/>
    <mergeCell ref="L17:Q17"/>
    <mergeCell ref="L18:Q18"/>
    <mergeCell ref="L19:Q19"/>
    <mergeCell ref="B20:B22"/>
    <mergeCell ref="I20:I22"/>
    <mergeCell ref="J20:J22"/>
    <mergeCell ref="K20:K22"/>
    <mergeCell ref="L20:Q22"/>
    <mergeCell ref="C20:C22"/>
    <mergeCell ref="D20:D22"/>
    <mergeCell ref="L4:L6"/>
    <mergeCell ref="M4:Q5"/>
    <mergeCell ref="C5:C6"/>
    <mergeCell ref="D5:H5"/>
    <mergeCell ref="A7:A13"/>
    <mergeCell ref="L7:Q7"/>
    <mergeCell ref="L8:Q8"/>
    <mergeCell ref="L9:Q9"/>
    <mergeCell ref="L10:Q10"/>
    <mergeCell ref="L11:Q11"/>
    <mergeCell ref="A4:A6"/>
    <mergeCell ref="B4:B6"/>
    <mergeCell ref="C4:H4"/>
    <mergeCell ref="I4:I6"/>
    <mergeCell ref="J4:J6"/>
    <mergeCell ref="K4:K6"/>
  </mergeCells>
  <pageMargins left="0.7" right="0.7" top="0.75" bottom="0.75" header="0.3" footer="0.3"/>
  <pageSetup paperSize="9" scale="74"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Аркуш1</vt:lpstr>
      <vt:lpstr>Аркуш2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2020-12-11T08:08:52Z</dcterms:modified>
</cp:coreProperties>
</file>